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60" tabRatio="781" firstSheet="1" activeTab="1"/>
  </bookViews>
  <sheets>
    <sheet name="Лист1" sheetId="10" state="hidden" r:id="rId1"/>
    <sheet name="Акт. перечень" sheetId="1" r:id="rId2"/>
    <sheet name="Средства ФБ по направлениям" sheetId="2" r:id="rId3"/>
    <sheet name="Навигация по направлениям" sheetId="3" r:id="rId4"/>
    <sheet name="Фонды " sheetId="11" r:id="rId5"/>
  </sheets>
  <externalReferences>
    <externalReference r:id="rId6"/>
  </externalReferences>
  <definedNames>
    <definedName name="_xlnm._FilterDatabase" localSheetId="1" hidden="1">'Акт. перечень'!$A$2:$P$133</definedName>
    <definedName name="Z_0579DC6C_7CAA_48EB_A238_9729EC75B93D_.wvu.FilterData" localSheetId="1" hidden="1">'Акт. перечень'!$A$3:$N$128</definedName>
    <definedName name="Катег">[1]Лист1!$A$2:$A$35</definedName>
    <definedName name="категор">[1]Лист1!$A$2:$A$35</definedName>
    <definedName name="Кл">[1]Лист1!$A$38:$A$41</definedName>
    <definedName name="Клиент">[1]Лист1!$A$33:$A$35</definedName>
    <definedName name="_xlnm.Print_Area" localSheetId="1">'Акт. перечень'!$A$1:$P$141</definedName>
    <definedName name="_xlnm.Print_Area" localSheetId="3">'Навигация по направлениям'!$A$1:$U$49</definedName>
    <definedName name="Раздел">[1]Лист1!$A$44:$A$55</definedName>
  </definedNames>
  <calcPr calcId="162913"/>
  <customWorkbookViews>
    <customWorkbookView name="Алексеев Сергей Олегович - Личное представление" guid="{0579DC6C-7CAA-48EB-A238-9729EC75B93D}" mergeInterval="0" personalView="1" maximized="1" xWindow="-9" yWindow="-9" windowWidth="1938" windowHeight="1048" tabRatio="78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 l="1"/>
  <c r="D6" i="2" l="1"/>
  <c r="E6" i="2"/>
  <c r="C6" i="2"/>
  <c r="C7" i="2"/>
  <c r="D7" i="2"/>
  <c r="E7" i="2"/>
  <c r="C8" i="2"/>
  <c r="D8" i="2"/>
  <c r="E8" i="2"/>
  <c r="C9" i="2"/>
  <c r="D9" i="2"/>
  <c r="E9" i="2"/>
  <c r="C10" i="2"/>
  <c r="D10" i="2"/>
  <c r="E10" i="2"/>
  <c r="C11" i="2"/>
  <c r="D11" i="2"/>
  <c r="E11"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C22" i="2"/>
  <c r="D22" i="2"/>
  <c r="E22" i="2"/>
  <c r="D5" i="2"/>
  <c r="E5" i="2"/>
  <c r="C5" i="2"/>
  <c r="L133" i="1" l="1"/>
  <c r="AN13" i="2"/>
  <c r="AO13" i="2"/>
  <c r="AM13" i="2"/>
  <c r="M133" i="1"/>
  <c r="N133" i="1"/>
  <c r="AN21" i="2"/>
  <c r="AO21" i="2"/>
  <c r="AM21" i="2"/>
  <c r="S5" i="2"/>
  <c r="T5" i="2"/>
  <c r="R5" i="2"/>
  <c r="AN10" i="2" l="1"/>
  <c r="AO10" i="2"/>
  <c r="AM10" i="2"/>
  <c r="V10" i="2"/>
  <c r="W10" i="2"/>
  <c r="U10" i="2"/>
  <c r="O10" i="2"/>
  <c r="N62" i="1" l="1"/>
  <c r="M62" i="1"/>
  <c r="V9" i="2" l="1"/>
  <c r="W9" i="2"/>
  <c r="S9" i="2"/>
  <c r="T9" i="2"/>
  <c r="U9" i="2"/>
  <c r="J9" i="2"/>
  <c r="K9" i="2"/>
  <c r="I9" i="2"/>
  <c r="R9" i="2"/>
  <c r="AI18" i="2"/>
  <c r="AH18" i="2"/>
  <c r="AG18" i="2"/>
  <c r="N11" i="2" l="1"/>
  <c r="AQ20" i="2"/>
  <c r="AR20" i="2"/>
  <c r="AP20" i="2"/>
  <c r="AQ19" i="2"/>
  <c r="AR19" i="2"/>
  <c r="AP19" i="2"/>
  <c r="AH22" i="2"/>
  <c r="AI22" i="2"/>
  <c r="AG22" i="2"/>
  <c r="AQ16" i="2"/>
  <c r="AR16" i="2"/>
  <c r="AQ14" i="2"/>
  <c r="AR14" i="2"/>
  <c r="V12" i="2"/>
  <c r="W12" i="2"/>
  <c r="U12" i="2"/>
  <c r="AN11" i="2"/>
  <c r="AO11" i="2"/>
  <c r="AM11" i="2"/>
  <c r="AN9" i="2"/>
  <c r="AO9" i="2"/>
  <c r="AM9" i="2"/>
  <c r="AK9" i="2"/>
  <c r="AK22" i="2" s="1"/>
  <c r="AL9" i="2"/>
  <c r="AL22" i="2" s="1"/>
  <c r="AJ9" i="2"/>
  <c r="AJ22" i="2" s="1"/>
  <c r="AE9" i="2"/>
  <c r="AF9" i="2"/>
  <c r="AD9" i="2"/>
  <c r="AB9" i="2"/>
  <c r="AB22" i="2" s="1"/>
  <c r="AC9" i="2"/>
  <c r="AC22" i="2" s="1"/>
  <c r="AA9" i="2"/>
  <c r="AA22" i="2" s="1"/>
  <c r="Y9" i="2"/>
  <c r="Y22" i="2" s="1"/>
  <c r="Z9" i="2"/>
  <c r="Z22" i="2" s="1"/>
  <c r="X9" i="2"/>
  <c r="X22" i="2" s="1"/>
  <c r="S22" i="2"/>
  <c r="T22" i="2"/>
  <c r="R22" i="2"/>
  <c r="P9" i="2"/>
  <c r="Q9" i="2"/>
  <c r="O9" i="2"/>
  <c r="AN22" i="2" l="1"/>
  <c r="AM22" i="2"/>
  <c r="AO22" i="2"/>
  <c r="L91" i="1"/>
  <c r="AP16" i="2" s="1"/>
  <c r="M83" i="1"/>
  <c r="N83" i="1"/>
  <c r="L83" i="1"/>
  <c r="AP15" i="2" l="1"/>
  <c r="AE17" i="2"/>
  <c r="AE22" i="2" s="1"/>
  <c r="AF17" i="2"/>
  <c r="AF22" i="2" s="1"/>
  <c r="AD17" i="2"/>
  <c r="AD22" i="2" s="1"/>
  <c r="C30" i="2" s="1"/>
  <c r="V22" i="2" l="1"/>
  <c r="W22" i="2"/>
  <c r="U22" i="2"/>
  <c r="Q10" i="2"/>
  <c r="Q22" i="2" s="1"/>
  <c r="P10" i="2"/>
  <c r="P22" i="2" s="1"/>
  <c r="O22" i="2"/>
  <c r="C29" i="2" l="1"/>
  <c r="L82" i="1"/>
  <c r="L78" i="1"/>
  <c r="AP14" i="2" l="1"/>
  <c r="AP22" i="2" s="1"/>
  <c r="C32" i="2" s="1"/>
  <c r="B28" i="2"/>
  <c r="G5" i="2" l="1"/>
  <c r="G22" i="2" s="1"/>
  <c r="H5" i="2"/>
  <c r="H22" i="2" s="1"/>
  <c r="F5" i="2"/>
  <c r="F22" i="2" s="1"/>
  <c r="AQ15" i="2" l="1"/>
  <c r="AQ22" i="2" s="1"/>
  <c r="AR15" i="2"/>
  <c r="AR22" i="2" s="1"/>
  <c r="E32" i="2" l="1"/>
  <c r="D32" i="2"/>
  <c r="M11" i="2" l="1"/>
  <c r="L11" i="2"/>
  <c r="D30" i="2"/>
  <c r="D29" i="2" s="1"/>
  <c r="E30" i="2"/>
  <c r="E29" i="2" s="1"/>
  <c r="J22" i="2" l="1"/>
  <c r="K22" i="2"/>
  <c r="AT8" i="2"/>
  <c r="AU8" i="2"/>
  <c r="AS8" i="2"/>
  <c r="AS22" i="2" s="1"/>
  <c r="M7" i="2"/>
  <c r="M22" i="2" s="1"/>
  <c r="N7" i="2"/>
  <c r="N22" i="2" s="1"/>
  <c r="L7" i="2"/>
  <c r="L22" i="2" s="1"/>
  <c r="C28" i="2" s="1"/>
  <c r="AU22" i="2" l="1"/>
  <c r="E31" i="2" s="1"/>
  <c r="AT22" i="2"/>
  <c r="D31" i="2" s="1"/>
  <c r="I22" i="2"/>
  <c r="C33" i="2" s="1"/>
  <c r="E28" i="2"/>
  <c r="D28" i="2"/>
  <c r="C31" i="2"/>
  <c r="E27" i="2" l="1"/>
  <c r="E33" i="2" s="1"/>
  <c r="D27" i="2"/>
  <c r="D33" i="2" s="1"/>
</calcChain>
</file>

<file path=xl/sharedStrings.xml><?xml version="1.0" encoding="utf-8"?>
<sst xmlns="http://schemas.openxmlformats.org/spreadsheetml/2006/main" count="1635" uniqueCount="997">
  <si>
    <t>Наименование меры поддержки моногородов</t>
  </si>
  <si>
    <t>Линия</t>
  </si>
  <si>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</si>
  <si>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Минэкономразвития России</t>
  </si>
  <si>
    <t>Минпромторг России</t>
  </si>
  <si>
    <t>МСП Банк</t>
  </si>
  <si>
    <t>ФРП</t>
  </si>
  <si>
    <t>АО "Корпорация МСП"</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</si>
  <si>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</si>
  <si>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Минтруд России</t>
  </si>
  <si>
    <t>Росэксимбанк</t>
  </si>
  <si>
    <t>Минсельхоз России</t>
  </si>
  <si>
    <t>Страхование экспортных кредитов и инвестиций.</t>
  </si>
  <si>
    <t>ЭКСАР</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</si>
  <si>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</si>
  <si>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</si>
  <si>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Фонд ЖКХ</t>
  </si>
  <si>
    <t>Минкультуры (Ростуризм)</t>
  </si>
  <si>
    <t>Минспорта России</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</si>
  <si>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</si>
  <si>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</si>
  <si>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</si>
  <si>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Минвостокразвития России</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</si>
  <si>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</si>
  <si>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российским производителям колесных транспортных средств на компенсацию части затрат на содержание рабочих мест</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</si>
  <si>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</si>
  <si>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</si>
  <si>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</si>
  <si>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</si>
  <si>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</si>
  <si>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российским организациям на возмещение части затрат на реализацию проектов по организации производства медицинских изделий</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</si>
  <si>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</si>
  <si>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</si>
  <si>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Минкавказ России</t>
  </si>
  <si>
    <t>Краткое описание содержания меры</t>
  </si>
  <si>
    <t>Субъект поддержки (включая основные требования к получателю)</t>
  </si>
  <si>
    <t>Порядок получения меры поддержки моногородов</t>
  </si>
  <si>
    <t>Законодательное/нормативное обеспечение реализации меры поддержки</t>
  </si>
  <si>
    <t>Предоставление грантов Президента Российской Федерации на развитие гражданского общества</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</si>
  <si>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</si>
  <si>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</si>
  <si>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</si>
  <si>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</si>
  <si>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</si>
  <si>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</si>
  <si>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</si>
  <si>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</si>
  <si>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</si>
  <si>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</si>
  <si>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</si>
  <si>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</si>
  <si>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</si>
  <si>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</si>
  <si>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</si>
  <si>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</si>
  <si>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</si>
  <si>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</si>
  <si>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Хозяйствующие субъекты</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</si>
  <si>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</si>
  <si>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</si>
  <si>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</si>
  <si>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 xml:space="preserve">Оказание информационной и маркетинговой поддержки </t>
  </si>
  <si>
    <t>Расширение доступа субъектов МСП, зарегистрированных на территории моногородов, к закупкам крупнейших заказчиков</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</si>
  <si>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</si>
  <si>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Кредитная поддержка женского предпринимательства</t>
  </si>
  <si>
    <t>Правовая и консультационная поддержка в сферах логистики, таможенного администрирования, сертификации, патентования и возврата НДС.</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</si>
  <si>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</si>
  <si>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</si>
  <si>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</si>
  <si>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</si>
  <si>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</si>
  <si>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Частичное возмещение фактических затрат по различным направлениям экспортной деятельности, понесенных в текущем финансовом году.</t>
  </si>
  <si>
    <t>АО «Корпорация «МСП»</t>
  </si>
  <si>
    <t>АО «Российский экспортный центр» (РЭЦ)</t>
  </si>
  <si>
    <t>Фонд -оператор президентских грантов по развитию гражданского общества</t>
  </si>
  <si>
    <t>прочее</t>
  </si>
  <si>
    <t>Прочее</t>
  </si>
  <si>
    <t>Создание ТОР</t>
  </si>
  <si>
    <t xml:space="preserve">Создание инфраструктуры </t>
  </si>
  <si>
    <t>Поддержка создания и (или) развития инфраструктуры поддержки субъектов СМП</t>
  </si>
  <si>
    <t>Субсидирование понесенных организациями части затрат</t>
  </si>
  <si>
    <t>на осуществление сертификации продукции</t>
  </si>
  <si>
    <t>Предоставление гарантии</t>
  </si>
  <si>
    <t>связанных с одержанием рабочих мест, производством  продукции</t>
  </si>
  <si>
    <t>Поддержка создания и (или) развития индустриальных (промышленных) парков, технопарков.</t>
  </si>
  <si>
    <t>затрат, связанных с реализацией инвестиционного проекта</t>
  </si>
  <si>
    <t>на привлечение, переобучение, повышение квалификации трудовых ресурсов</t>
  </si>
  <si>
    <t>Минсвязь</t>
  </si>
  <si>
    <t>Льготный лизинг</t>
  </si>
  <si>
    <t>Вхождение в капитал</t>
  </si>
  <si>
    <t>Кредитование, выдача займа</t>
  </si>
  <si>
    <t>Софиансирование создания объектов производственной и пр. инфраструктуры.</t>
  </si>
  <si>
    <t>КОЛИЧЕСТВО мероприятий</t>
  </si>
  <si>
    <t>на проведение НИОКР, приобретение специализированного программного обеспечения, испытаний</t>
  </si>
  <si>
    <r>
      <t>Прямая поддержка - выделение номера мероприятия</t>
    </r>
    <r>
      <rPr>
        <b/>
        <sz val="13"/>
        <color theme="1"/>
        <rFont val="Times New Roman"/>
        <family val="1"/>
        <charset val="204"/>
      </rPr>
      <t xml:space="preserve"> полужирным</t>
    </r>
    <r>
      <rPr>
        <sz val="13"/>
        <color theme="1"/>
        <rFont val="Times New Roman"/>
        <family val="1"/>
        <charset val="204"/>
      </rPr>
      <t xml:space="preserve">; через региональные институты власти - </t>
    </r>
    <r>
      <rPr>
        <i/>
        <u/>
        <sz val="13"/>
        <color theme="1"/>
        <rFont val="Times New Roman"/>
        <family val="1"/>
        <charset val="204"/>
      </rPr>
      <t>подчеркнутым курсивом</t>
    </r>
    <r>
      <rPr>
        <i/>
        <sz val="13"/>
        <color theme="1"/>
        <rFont val="Times New Roman"/>
        <family val="1"/>
        <charset val="204"/>
      </rPr>
      <t xml:space="preserve"> .</t>
    </r>
  </si>
  <si>
    <t>№п/п</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</si>
  <si>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</si>
  <si>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</si>
  <si>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</si>
  <si>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</si>
  <si>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</si>
  <si>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</si>
  <si>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</si>
  <si>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</si>
  <si>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 xml:space="preserve">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</si>
  <si>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</si>
  <si>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</si>
  <si>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</si>
  <si>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</si>
  <si>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</si>
  <si>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</si>
  <si>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</si>
  <si>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</si>
  <si>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</si>
  <si>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</si>
  <si>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</si>
  <si>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</si>
  <si>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</si>
  <si>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</si>
  <si>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</si>
  <si>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</si>
  <si>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</si>
  <si>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</si>
  <si>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</si>
  <si>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</si>
  <si>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</si>
  <si>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</si>
  <si>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</si>
  <si>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</si>
  <si>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</si>
  <si>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</si>
  <si>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</si>
  <si>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</si>
  <si>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</si>
  <si>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</si>
  <si>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</si>
  <si>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</si>
  <si>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</si>
  <si>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Субсидии на возмещение затрат по созданию инфраструктуры индустриальных парков или промышленных парков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</si>
  <si>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</si>
  <si>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</si>
  <si>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</si>
  <si>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</si>
  <si>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</si>
  <si>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</si>
  <si>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</si>
  <si>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</si>
  <si>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</si>
  <si>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</si>
  <si>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</si>
  <si>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</si>
  <si>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</si>
  <si>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</si>
  <si>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</si>
  <si>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</si>
  <si>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</si>
  <si>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</si>
  <si>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</si>
  <si>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</si>
  <si>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</si>
  <si>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</si>
  <si>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</si>
  <si>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</si>
  <si>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</si>
  <si>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</si>
  <si>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</si>
  <si>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</si>
  <si>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</si>
  <si>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</si>
  <si>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</si>
  <si>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</si>
  <si>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</si>
  <si>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</si>
  <si>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</si>
  <si>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</si>
  <si>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</si>
  <si>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</si>
  <si>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</si>
  <si>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</si>
  <si>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</si>
  <si>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 xml:space="preserve"> Минвостокразвития России</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</si>
  <si>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</si>
  <si>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</si>
  <si>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</si>
  <si>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</si>
  <si>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Предоставление финансовой поддержки на проведение капитального ремонта многоквартирных домов</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</si>
  <si>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</si>
  <si>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ГК - Фонд содействия реформированию жилищно-коммунального хозяйства</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</si>
  <si>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</si>
  <si>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Российский субъект деятельности в сфере промышленности, соответствующий требованиям ФРП</t>
  </si>
  <si>
    <t>Фонд развития промышленности</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</si>
  <si>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</si>
  <si>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Минкультуры России</t>
  </si>
  <si>
    <t>Реализация инвестиционных проектов, направленных на развитие монопрофильных муниципальных образований</t>
  </si>
  <si>
    <t>Участники (инициаторы) инвестиционных проектов в моногородах</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</si>
  <si>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</si>
  <si>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</si>
  <si>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</si>
  <si>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</si>
  <si>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Федеральный закон от 24.07.2007 № 209-ФЗ«О развитии малого и среднего предпринимательства в Российской Федерации»</t>
  </si>
  <si>
    <t>Кредитная поддержка в рамках продукта «Развитие моногородов»</t>
  </si>
  <si>
    <t>Кредитная поддержка в рамках Программы стимулирования субъектов малого и среднего предпринимательства</t>
  </si>
  <si>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</si>
  <si>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АО «ЭКСАР»</t>
  </si>
  <si>
    <t>Кредитная поддержка российского несырьевого экспорта</t>
  </si>
  <si>
    <t xml:space="preserve"> АО «РОСЭКСИМБАНК»</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</si>
  <si>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</si>
  <si>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</si>
  <si>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</si>
  <si>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</si>
  <si>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Администратор</t>
  </si>
  <si>
    <t>Гранты на развитие НКО</t>
  </si>
  <si>
    <t>Итого</t>
  </si>
  <si>
    <t>НПА</t>
  </si>
  <si>
    <t>Ссылка</t>
  </si>
  <si>
    <t xml:space="preserve">Постановление Правительства РФ от 22.06.2015 № 614 (ред. от 26.04.2017)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(вместе с "Правилами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"Требованиями к инвестиционным проектам, реализуемым резидентами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"Дополнительными требованиями к резидентам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"Правилами ведения реестра резидентов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"Критериями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 которых имеются риски ухудшения социально-экономического положения, и на территориях монопрофильных муниципальных образований Российской Федерации (моногородов) со стабильной социально-экономической ситуацией")
</t>
  </si>
  <si>
    <t>http://economy.gov.ru/minec/about/structure/depOsobEcZone/</t>
  </si>
  <si>
    <t>http://economy.gov.ru/minec/activity/sections/smallBusiness/</t>
  </si>
  <si>
    <t>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</si>
  <si>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https://gisp.gov.ru/support-measures/list/6476133/</t>
  </si>
  <si>
    <t>https://gisp.gov.ru/support-measures/list/6476129/</t>
  </si>
  <si>
    <t>https://gisp.gov.ru/support-measures/list/8879944/</t>
  </si>
  <si>
    <t>https://gisp.gov.ru/support-measures/list/7768465/</t>
  </si>
  <si>
    <t>https://gisp.gov.ru/support-measures/list/6476131/</t>
  </si>
  <si>
    <t>https://gisp.gov.ru/support-measures/list/8870584/</t>
  </si>
  <si>
    <t>https://gisp.gov.ru/support-measures/list/7768022/</t>
  </si>
  <si>
    <t>https://gisp.gov.ru/support-measures/list/6986646/</t>
  </si>
  <si>
    <t>https://gisp.gov.ru/support-measures/list/7754140/</t>
  </si>
  <si>
    <t xml:space="preserve">Постановление Правительства РФ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
</t>
  </si>
  <si>
    <t>https://gisp.gov.ru/support-measures/list/7763815/</t>
  </si>
  <si>
    <t xml:space="preserve">Постановление Правительства РФ от 04.11.2014 № 1162 (ред. от 23.09.2017)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
</t>
  </si>
  <si>
    <t>https://gisp.gov.ru/support-measures/list/6476149/</t>
  </si>
  <si>
    <t xml:space="preserve">Постановление Правительства РФ от 15.11.2014 № 1212  (ред. от 13.10.2017)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
</t>
  </si>
  <si>
    <t>https://gisp.gov.ru/support-measures/list/6476153/</t>
  </si>
  <si>
    <t>https://gisp.gov.ru/support-measures/list/6476176/</t>
  </si>
  <si>
    <t xml:space="preserve">Постановление Правительства РФ от 25.09.2017 №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
</t>
  </si>
  <si>
    <t>https://gisp.gov.ru/support-measures/list/6616908/</t>
  </si>
  <si>
    <t>https://gisp.gov.ru/support-measures/list/8879809/</t>
  </si>
  <si>
    <t xml:space="preserve">Постановление Правительства РФ от 25.01.2017 №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</si>
  <si>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https://gisp.gov.ru/support-measures/list/7763789/</t>
  </si>
  <si>
    <t>https://gisp.gov.ru/support-measures/list/7782674/</t>
  </si>
  <si>
    <t>https://gisp.gov.ru/support-measures/list/7766981/</t>
  </si>
  <si>
    <t>https://gisp.gov.ru/support-measures/list/6476147/</t>
  </si>
  <si>
    <t>https://gisp.gov.ru/support-measures/list/6922631/</t>
  </si>
  <si>
    <t>https://gisp.gov.ru/support-measures/list/7767019/</t>
  </si>
  <si>
    <t>https://gisp.gov.ru/support-measures/list/6616898/</t>
  </si>
  <si>
    <t xml:space="preserve">Постановление Правительства РФ от 28.01.2016 № 41 (ред. от 06.10.2017)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
</t>
  </si>
  <si>
    <t>https://www.gisip.ru/#!ru/
http://minpromtorg.gov.ru/ministry/dep/#!20&amp;click_tab_vp_ind=1</t>
  </si>
  <si>
    <t>https://gisp.gov.ru/support-measures/list/8866135/</t>
  </si>
  <si>
    <t xml:space="preserve">Постановление Правительства РФ от 01.07.2016 №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
</t>
  </si>
  <si>
    <t>https://gisp.gov.ru/support-measures/list/7775011/</t>
  </si>
  <si>
    <t xml:space="preserve">Постановление Правительства РФ от 04.04.2016 № 267 (ред. от 19.09.2017)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
</t>
  </si>
  <si>
    <t>https://gisp.gov.ru/support-measures/list/7775349/</t>
  </si>
  <si>
    <t xml:space="preserve">Постановление Правительства РФ от 27.12.2017 №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
</t>
  </si>
  <si>
    <t>https://gisp.gov.ru/support-measures/list/8866032/</t>
  </si>
  <si>
    <t xml:space="preserve">Постановление Правительства РФ от 17.02.2016 № 109 (ред. от 01.02.2018) "Об утверждении Правил предоставления из федерального бюджета субсидий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</si>
  <si>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https://gisp.gov.ru/support-measures/list/6711887/</t>
  </si>
  <si>
    <t xml:space="preserve">Постановление Правительства РФ от 17.02.2016 № 110 (ред. от 20.07.2017) "Об утверждении Правил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</si>
  <si>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https://gisp.gov.ru/support-measures/list/6711908/</t>
  </si>
  <si>
    <t xml:space="preserve">Постановление Правительства РФ от 30.12.2015 № 1503 (ред. от 04.10.2017)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
</t>
  </si>
  <si>
    <t>https://gisp.gov.ru/support-measures/list/6987532/</t>
  </si>
  <si>
    <t xml:space="preserve">Постановление Правительства РФ от 01.10.2015 № 1045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</si>
  <si>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https://gisp.gov.ru/support-measures/list/6616939/</t>
  </si>
  <si>
    <t xml:space="preserve">Постановление Правительства РФ от 01.10.2015 № 1047 (ред. от 30.10.2017)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</si>
  <si>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https://gisp.gov.ru/support-measures/list/6616940/</t>
  </si>
  <si>
    <t xml:space="preserve">Постановление Правительства РФ от 01.10.2015 № 1048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</si>
  <si>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http://minpromtorg.gov.ru/activities/industry/otrasli/farma/</t>
  </si>
  <si>
    <t xml:space="preserve">Постановление Правительства РФ от 01.10.2015 № 1046 (ред. от 30.10.2017)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</si>
  <si>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https://gisp.gov.ru/support-measures/list/6616912/</t>
  </si>
  <si>
    <t xml:space="preserve">Постановление Правительства РФ от 30.03.2009 № 265 (ред. от 26.06.2017)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
</t>
  </si>
  <si>
    <t>https://gisp.gov.ru/support-measures/list/7773929/</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</si>
  <si>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</si>
  <si>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http://minpromtorg.gov.ru/activities/industry/siszadachi/oboronprom/</t>
  </si>
  <si>
    <t>https://rosmintrud.ru/employment/employment</t>
  </si>
  <si>
    <t>http://mcx.ru/activity/state-support/measures/unified-subsidy/</t>
  </si>
  <si>
    <t>https://minvr.ru/activity/territorii-operezhayushchego-razvitiya/</t>
  </si>
  <si>
    <t>http://fondgkh.ru/finances/cat/finansovaya-podderzhka-kapitalnogo-remonta-v-2017-godu/</t>
  </si>
  <si>
    <t>http://fondgkh.ru/finances/cat/metodicheskie-materialyi-i-rekomendatsii/</t>
  </si>
  <si>
    <t>http://frprf.ru/zaymy/proekty-razvitiya/</t>
  </si>
  <si>
    <t>http://frprf.ru/lizing/</t>
  </si>
  <si>
    <t>http://frprf.ru/zaymy/stankostroenie/</t>
  </si>
  <si>
    <t>http://frprf.ru/zaymy/konversiya/</t>
  </si>
  <si>
    <t>http://frprf.ru/zaymy/komplektuyushchie-izdeliya/</t>
  </si>
  <si>
    <t>http://frprf.ru/zaymy/regiony/</t>
  </si>
  <si>
    <t>http://www.minsport.gov.ru/activities/federal-programs/fiz-ra-i-sport-skryt/26377/</t>
  </si>
  <si>
    <t xml:space="preserve">Правила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(Приложение № 1  к Регламенту отбора финансовых организацийпартнеров акционерного общества «Федеральная корпорация по развитию малого и среднего предпринимательства» (утвержден Советом директоров АО «Корпорация «МСП», протокол от 28 июня 2016 г. № 14, с изменениями: протоколы от 13 сентября 2016 г. № 18, от 3 октября 2016 г. № 20,  от 19 октября 2016 г. № 22, от 23 января 2017 г. № 26, от 8 февраля 2017 г. № 27, от 17 марта 2017 г. № 30,  от 17 апреля 2017 г. № 32, от 28 апреля 2017 г. № 33, от 09 июня 2017 г. № 36, от 29 июня 2017 г. № 37, от 25 июля 2017 г. № 39, от 26 октября 2017 г. № 43, от 18 декабря 2017 г. № 47, от 27 декабря 2017 г. № 48, от 12 февраля 2018 г. № 50, от 30 марта 2018 г. № 52,  от 19 апреля 2018 г. № 54 и от 28 апреля 2018 г. № 55)).
 </t>
  </si>
  <si>
    <t>http://corpmsp.ru/finansovaya-podderzhka/garantiynaya-podderzhka-subektov-msp-ngs/.</t>
  </si>
  <si>
    <t>ТРЕБОВАНИЯ  к предоставлению АО «Корпорация «МСП» услуги  по регистрации на Портале Бизнес-навигатора МСП (Утверждены  Советом директоров АО «Корпорация «МСП»  «08» февраля 2017 г.  (протокол № 27))</t>
  </si>
  <si>
    <t>https://corpmsp.ru/informatsionno-marketingovaya-podderzhka/</t>
  </si>
  <si>
    <t xml:space="preserve">Постановление Правительства РФ от 11.12.2014 № 1352 (ред. от 15.11.2017) "Об особенностях участия субъектов малого и среднего предпринимательства в закупках товаров, работ, услуг отдельными видами юридических лиц" (вместе с "Положением об особенностях участия субъектов малого и среднего предпринимательства в закупках товаров, работ, услуг отдельными видами юридических лиц, годовом объеме таких закупок и порядке расчета указанного объема", "Требованиями к содержанию годового отчета о закупке товаров, работ, услуг отдельными видами юридических лиц у субъектов малого и среднего предпринимательства")
</t>
  </si>
  <si>
    <t>https://corpmsp.ru/obespechenie-dostupa-k-goszakupkam/</t>
  </si>
  <si>
    <t>Условия программы льготного лизинга ИМП</t>
  </si>
  <si>
    <t>https://corpmsp.ru/finansovaya-podderzhka/lizingovaya-podderzhka/</t>
  </si>
  <si>
    <t xml:space="preserve">Правила взаимодействия субъектов малого и среднего предпринимательства с Акционерным обществом «Российский Банк поддержки малого и среднего предпринимательства»
</t>
  </si>
  <si>
    <t>https://www.mspbank.ru/guarantee-ngs/borrowers/index.php</t>
  </si>
  <si>
    <t>https://www.mspbank.ru/credit/mono-cities/</t>
  </si>
  <si>
    <t>https://www.mspbank.ru/credit/agropark/?SUM_FROM=5000000&amp;TARGET=67&amp;MONTHS_TO=1&amp;SUM_TO=5000000&amp;SPECIAL=78&amp;ID%5B0%5D=1304&amp;ID%5B1%5D=1305</t>
  </si>
  <si>
    <t>https://www.exiar.ru/products/for-exporters/</t>
  </si>
  <si>
    <t xml:space="preserve">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t>
  </si>
  <si>
    <t>https://www.exportcenter.ru/services/podderzhka-eksportnykh-postavok/</t>
  </si>
  <si>
    <t>https://www.exportcenter.ru/services/prodvizhenie-na-vneshnie-rynki/</t>
  </si>
  <si>
    <t>https://www.exportcenter.ru/services/sertifikatsiya-i-litsenzirovanie/</t>
  </si>
  <si>
    <t>https://www.exportcenter.ru/services/subsidirovanie/</t>
  </si>
  <si>
    <t xml:space="preserve">Постановление Правительства РФ от 07.07.1993 № 633 (с изм. от 23.04.1996) "Об образовании Российского экспортно-импортного банка"
Постановление Правительства РФ от 11.01.1994 № 16 (ред. от 26.06.2000) "О Российском экспортно-импортном банке"
</t>
  </si>
  <si>
    <t>http://eximbank.ru/credits/index.php</t>
  </si>
  <si>
    <t>http://eximbank.ru/credits/garant.php</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</si>
  <si>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 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</si>
  <si>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 Субсидия предоставляется ежеквартально в размере до 90 процентов суммы фактически понесенных затрат. </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</si>
  <si>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</si>
  <si>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 Субсидия предоставляется в размере до 90 процентов суммы затрат. </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</si>
  <si>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</si>
  <si>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 Субсидируются следующие затраты: 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 б) материальные расходы, непосредственно связанные с проведением научно-исследовательских работ; 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 г) накладные расходы в размере не более 75 процентов размера расходов на оплату труда работников, участвующих в научно-исследовательских работах; д) расходы на оплату работ (услуг) сторонних организаций; е) расходы на оплату работ по договорам на проведение научно-исследовательских работ; 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</si>
  <si>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t>Субсидия предоставляется организациям, прошедшим конкурсный отбор Министерства промышленности и торговли Российской Федерации. Субсидии на уплату процентов по кредитам предоставляются при условии,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и модернизацию производственных зданий и сооружений; г) на приобретение, сооружение, изготовление и доставку основных производственных фондов, строительно-монтажные и пусконаладочные работы; д) на обучение персонала работе на приобретенном в рамках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ж) на приобретение сырья и материалов для производства детских товаров в рамках проекта в соответствии с его бизнес-планом. 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</si>
  <si>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 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</si>
  <si>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Субсидия предоставляется на возмещение части затрат на уплату процентов по кредитам, полученным для осуществления следующих расходов: а) для лесозаготовительных организаций: на приобретение запасных частей, комплектующих, изделий и узлов к лесозаготовительному оборудованию; на услуги транспорта (за исключением экспортных поставок) по перевозке необработанных лесоматериалов; на горюче-смазочные материалы; б) для лесоперерабатывающих организаций: на приобретение необработанных лесоматериалов; на услуги транспорта (за исключением экспортных поставок) по перевозке необработанных лесоматериалов; на горюче-смазочные материалы. 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</si>
  <si>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</si>
  <si>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</si>
  <si>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</si>
  <si>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 Субсидия предоставляется в размере до 70 процентов суммы затрат инициаторов совместного проекта на уплату процентов по кредиту.</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</si>
  <si>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 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</si>
  <si>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 Субсидии используются исключительно для финансирования расходов организации на уплату купонного дохода по облигационным займам</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</si>
  <si>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 Субсидия предоставляется в размере 50% затрат, понесенных на сертификацию</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</si>
  <si>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 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</si>
  <si>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 Субсидии предоставляются в размере 0,7 ключевой ставки Центрального банка Российской Федерации.. </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</si>
  <si>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 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 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 е) по обязательному страхованию жизни и здоровья пациентов, участвующих в клинических исследованиях разрабатываемого лекарственного препарата. Субсидия предоставляется на возмещение не более 50% затрат.</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</si>
  <si>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сырья, расходных материалов для наработки образцов разрабатываемого лекарственного препарата; б) на приобретение лекарственных препаратов сравнения; 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 г) на страховые взносы по страхованию жизни и здоровья пациентов, участвующих в клинических исследованиях лекарственного препарата; 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</si>
  <si>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первого авансового платежа) по договорам лизинга оборудования, необходимого для реализации проекта; 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 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 г) на оплату иных услуг сторонних организаций, связанных с реализацией проекта; д) на заработную плату работников российской организации,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</si>
  <si>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 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 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 Размер субсидии не может превышать 200 млн. рублей на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</si>
  <si>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медицинских изделий сравнения; б) на договоры с медицинскими учреждениями, принимающими участие в реализации проекта; в) на страховые взносы по страхованию жизни и здоровья пациентов, участвующих в клинических испытаниях медицинского изделия; г) на заработную плату работников российской организации, включая уплату страховых взносов; д) на работы по договорам на выполнение опытно-конструкторских и технологических работ, непосредственно связанных с реализацией проекта; е) на работы по договорам на изготовление макетов и опытных партий медицинских изделий, а также проведение их клинических испытаний в рамках проекта. 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</si>
  <si>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</si>
  <si>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</si>
  <si>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 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 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</si>
  <si>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</si>
  <si>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 покупателю: 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 подтвержденного аккредитива: 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 поставщика: предназначено для защиты российских компаний (а также банков, 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 предназначено для защиты российских компаний (а также банков, предоставляющих им финансирование) от риска неплатежа иностранных покупателей. Страховое покрытие распространяется на регулярные поставки однородных 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 средств экспортера: 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 предназначен для защиты фактора от риска неплатежа иностранных контрагентов.</t>
  </si>
  <si>
    <t>Поддержка экспортных поставок: базовое консультирование по вопросам таможенного администрирования, разработка базового сценария (маршрута) перевозки; примерный расчет таможенных платежей при экспорте товаров; базовое консультирование по вопросам логистики; примерный расчет средней стоимости перевозки по разработанному маршруту перевозки; подготовка экспортного контракта. Базовое консультирование по вопросам возврата экспортного НДС</t>
  </si>
  <si>
    <t>Продвижение на внешние рынки: верхнеуровневый поиск и передача контактов потенциальных иностранных покупателей, международные проекты и тендеры, детальный поиск и передача контактов потенциальных иностранных покупателей, включая предварительный контакт и проверку интереса, базовая консультация о возможностях участия в тендерах международных институтов развития, поиск иностранного покупателя и сопровождение переговорного процесса до этапа заключения экспортной сделки. Содействие в подаче заявки на участие в тендерах международных институтов развития.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Содействие в регистрации и работе с системой закупок ООН. Размещение продукции компании на международных торговых онлайн-площадках по партнерским программам. Содействие в создании самостоятельной точки присутствия и (или) размещении продукции на международных торговых онлайн площадках. Базовое консультирование по вопросам запуска канала продаж на международных торговых онлайн площадках. Обеспечение участия в международных конгрессно-выставочных мероприятиях и деловых миссиях</t>
  </si>
  <si>
    <t>Сертификация, патентование, лицензирование: консультация по вопросам оценки соответствия продукции на внешних рынках, базовое консультирование экспортеров о мерах патентно-правовой защиты, оформление и выдача сертификата свободной продажи, экспертиза документов в целях выдачи лицензии на экспорт</t>
  </si>
  <si>
    <t>Субъекты Российской Федерации, муниципальные образования.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</si>
  <si>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 1.4. Заключение соглашения о софинансировании между Фондом и субъектом Российской Федерации. 2. Действия заявителя (субъекта Российской Федерации): 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 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2.4. Заключение соглашения о софинансировании между Фондом и субъектом Российской Федерации. 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предварительной и комплексной оценки заявки на софинансирование. 3.3. Формирование проекта соглашения</t>
  </si>
  <si>
    <t xml:space="preserve">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 2. Действия заявителя: 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 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 3.4. Принятие решения о целесообразности участия Фонда в финансирования Инвестиционного проекта органами управления Фонда. 3.5. Заключение Инвестиционного соглашения. </t>
  </si>
  <si>
    <t>Физические и юридические лица, реализующие или планирующие реализовать инвестиционные проекты в моногородах.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</si>
  <si>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 Обращение заявителя в адрес Фонда с просьбой оказания содействия в получении мер финансовой и нефинансовой поддержки. 2. Действия Фонда: 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 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 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 2.4. Инициирует и сопровождает проекты улучшения инвестиционного климата и деловой среды. 2.5. Организация мероприятий, направленных на продвижение инвестиционных проектов, инвестиционных площадок в моногородах.</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</si>
  <si>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</si>
  <si>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 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</si>
  <si>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Российские организации, реализующие приоритетные инвестиционные проекты индустрии детских товаров. Субсидия предоставляется российской организации на следующих условиях: а) максимальный размер субсидии для одной российской организации не превышает 200 млн. рублей на весь срок действия договора о предоставлении субсидии; 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 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д) проект направлен на достижение целей и целевых показателей, предусмотренных пунктом 1 Правил; 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</si>
  <si>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Российские организации сферы производства редких и редкоземельных металлов, внедряющие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</si>
  <si>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</si>
  <si>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Субъекты Российской Федерации, подавшие заявку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</si>
  <si>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 в) реализация инвестиционного проекта в обязательном порядке предусматривает не менее одного из следующих видов расходов инвестиционного характера: приобретение или долгосрочная аренда земельных участков под создание новых производственных мощностей; строительство, реконструкция и (или) ремонт производственных зданий и сооружений; 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 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д) общая стоимость инвестиционного проекта составляет от 100 млн. рублей до 2 млрд. рублей.</t>
  </si>
  <si>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 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 б) включение совместного проекта в реестр совместных проектов по итогам конкурсного отбора.</t>
  </si>
  <si>
    <t>Право на получение субсидий предоставляется российской компании, соответствующей следующим требованиям: а) регистрация российской компании в качестве юридического лица на территории Российской Федерации; 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 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компания не находится в процессе реорганизации, ликвидации и банкротства.</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</si>
  <si>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 в рамках подпрограммы «Развитие производства телекоммуникационного оборудования» - до 1,5 млрд. рублей и не более 300 млн. рублей; в рамках подпрограммы «Развитие производства вычислительной техники» - до 2,5 млрд. рублей и не более 400 млн. рублей; в рамках подпрограммы «Развитие производства специального технологического оборудования» - до 2 млрд. рублей и не более 300 млн. рублей; в рамках подпрограммы «Развитие производства систем интеллектуального управления» - до 1 млрд. рублей и не более 200 млн. рублей.</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</si>
  <si>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 в рамках подпрограммы «Развитие производства телекоммуникационного оборудования» - до 1,5 млрд. рублей; в рамках подпрограммы «Развитие производства вычислительной техники» - до 2,5 млрд. рублей; в рамках подпрограммы «Развитие производства специального технологического оборудования» - до 2 млрд. рублей; 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</si>
  <si>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</si>
  <si>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 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 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 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</si>
  <si>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 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 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</si>
  <si>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Российские организации, реализующие проекты по организации производства медицинских изделий, соответствующие следующим критериям: 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 в) наличие не менее одного действующего регистрационного удостоверения на медицинское изделие, производимое заявителем; 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</si>
  <si>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 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 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</si>
  <si>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 б) инвестиционного соглашения; в) соглашения о предоставлении субсидии. 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 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В отношении инвестора не возбуждено производство по делу о несостоятельности (банкротстве) </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</si>
  <si>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 Финансовая поддержка предоставляется субъекту Российской Федерации, если уполномоченным органом власти субъекта Российской Федерации: а) утверждена «дорожная карта» развития ЖКХ на территории субъекта Российской Федерации; 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 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 Указанные документы должны быть представлены в Фонд в составе заявки.</t>
  </si>
  <si>
    <t>В целях получения кредитования в рамках Программы субсидирования необходимо: 1. Соответствовать требованиям программы; 2. Обратиться в уполномоченный банк за предоставлением кредита по льготной ставке.</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</si>
  <si>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</si>
  <si>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</si>
  <si>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 1. Соответствие требованиям ст.4 Федерального закона №209-ФЗ; 2 Любые виды предпринимательской деятельности; Регистрация бизнеса на территории Российской Федерации; Отсутствие отрицательной кредитной истории по кредитам с гарантией АО «МСП Банк»; Отсутствие просроченной задолженности по налогам, сборам и т.п. Не применяются процедуры несостоятельности (банкротства).</t>
  </si>
  <si>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 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 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 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 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 предпринимательские риски неисполнения обязательств заемщика по кредитному договору, застрахованная доля до 70% от суммы кредита. 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</si>
  <si>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</si>
  <si>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 б) открытие расчетного счета заемщика в АО РОСЭКСИМБАНК; в) открытие паспорта сделки в АО РОСЭКСИМБАНК; г) подписание и вступление в силу договора залога прав требования по экспортному контракту; 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 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 Информация о финансовой поддержке размещена на сайте АО «РОСЭКСИМБАНК»» по адресуhttp://eximbank.ru/credits/index.php</t>
  </si>
  <si>
    <t>В целях получения поддержки необходимо: 1.Соответствовать требованиям продукта; 2. Обратиться в АО «РОСЭКСИМБАНК» за предоставлением поддержки. Информация о финансовой поддержке размещена на сайте АО «РОСЭКСИМБАНК»» по адресуhttp://eximbank.ru/credits/garant.php</t>
  </si>
  <si>
    <t xml:space="preserve">Взаимодействие с АО «МСП Банк» по вопросу получения гарантии осуществляет банк-партнер. Для получения поддержки необходимо: Субъекту МСП обратиться за предоставление м кредита в банк-партнер АО «МСП Банк»; 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 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 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t>
  </si>
  <si>
    <t>Субсидии из федерального бюджета на софинансирование государственных программ развития физической культуры и спорта.</t>
  </si>
  <si>
    <t>Финансирование подготовки инвестиционных проектов</t>
  </si>
  <si>
    <t>Минстрой России</t>
  </si>
  <si>
    <t xml:space="preserve">Гранты победителям конкурса Минстроя России для проектов формирование комфортной городской среды в малых и исторических городах </t>
  </si>
  <si>
    <t>Минздрав РФ</t>
  </si>
  <si>
    <t>Финансирование мероприятий по развитию материально-технической базы детских поликлиник (ДП) и детских поликлинических отделений (ДПО) медицинских организациях (МО), имея ввиду дооснащение медицинскими изделиями.</t>
  </si>
  <si>
    <t>Бюджетные ассигнования из резервного фонда Правительства РФ, выделяемые:  1) Минздраву России на предоставление субсидий бюджетам субъектов РФ для софинансирования расходных обязательств, связанных с реализацией госпрограмм, содержащих мероприятия по развитию материально-технической базы ДП и ДПО МО; 2) ФМБА России на развитие материально-технической базы подведомственных ДП и ДПО МО.</t>
  </si>
  <si>
    <t>Минздрав РФ, ФМБА России</t>
  </si>
  <si>
    <t>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t>
  </si>
  <si>
    <t>Субсидия из федерального бюджета бюджетам субъектов РФ на на обеспечение развития и укрепления материально-технической базы домов культуры в населенных пунктах с численностью населения до 50 тыс. человек по следующим направлениям: а) развитие и укрепление материально-технической базы домов культуры (и их филиалов), расположенных в населенных пунктах с численностью населения до 50 тыс. человек; б) ремонтные работы (текущий ремонт) в отношении зданий домов культуры (и их филиалов), расположенных в населенных пунктах с численностью населения до 50 тыс. человек.</t>
  </si>
  <si>
    <t>Субсидии из федерального бюджета бюджетам субъектов РФ на поддержку отрасли культуры</t>
  </si>
  <si>
    <t>Субсидии на поддержку творческой деятельности и техническое оснащение детских и кукольных театров</t>
  </si>
  <si>
    <t>Субъекты Российской Федерации, муниципальные образования</t>
  </si>
  <si>
    <t>http://www.minstroyrf.ru/trades/zhilishno-kommunalnoe-hozyajstvo/strategicheskoe-napravlenie-razvitiya-zhkkh-i-gorodskaya-sreda/?sphrase_id=548733</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</si>
  <si>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 к государственной программе Российской Федерации "Обеспечение доступным и комфортным жильем и коммунальными услугами граждан Российской Федерации").
Субсидии из федерального бюджета предоставляются на следующих условиях:
а) наличие утвержденной нормативным правовым актом субъекта Российской Федерации государственной программы (подпрограммы) субъекта Российской Федерации формирования современной городской среды на 2018 - 2022 годы, подготовленной с учетом методических рекомендаций, утвержденных Министерством строительства и жилищно-коммунального хозяйства Российской Федерации;
б) наличие в бюджете субъекта Российской Федерации соответствующих бюджетных ассигнований;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из федерального бюджета.
</t>
  </si>
  <si>
    <t xml:space="preserve">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
</t>
  </si>
  <si>
    <t>Субъекты Российской Федерации, муниципальные образования.  В конкурсе вправе участвовать населенные пункты, имеющие статус города, с численностью населения до 100 тыс. человек включительно, а также населенные пункты, которые полностью или частично включены в перечень исторических поселений федерального значения или в перечень исторических поселений регионального значения, за исключением городов федерального значения и исторических поселений, являющихся административными центрами субъекта Российской Федерации.</t>
  </si>
  <si>
    <t xml:space="preserve">Отбор проектов осуществляется федеральной комиссией, председателем которой является Министр строительства и жилищно-коммунального хозяйства Российской Федерации. Регламент работы и состав федеральной комиссии утверждаются ее председателем.
Орган местного самоуправления, принявший решение об участии в конкурсе, обеспечивает проведение общественного обсуждения проекта жителями населенного пункта, на территории которого предусматривается реализация проекта, на предмет выбора общественной территории, на которой будет реализовываться проект. 
Орган местного самоуправления с учетом решения общественной комиссии формирует проект для направления на конкурс и представляет соответствующую конкурсную заявку на рассмотрение в межведомственную комиссию под руководством высшего должностного лица субъекта Российской Федераци.
Копия конкурсной заявки, представленной в межведомственную комиссию, одновременно направляется в Министерство строительства и жилищно-коммунального хозяйства Российской Федерации.
Конкурсные заявки, одобренные межведомственной комиссией, представляются в федеральную комиссию до 27 апреля года проведения конкурса высшим должностным лицом (руководителем высшего исполнительного органа государственной власти) субъекта Российской Федерации.
Федеральная комиссия в соответствии с утвержденной ею методикой оценки конкурсных заявок определяет не позднее 1 июня года проведения конкурса победителей конкурса по соответствующим категориям и подгруппам участников конкурса с учетом следующего:
а) по категории "исторические поселения" - определяется 20 победителей;
б) по категории "малые города" - определяется в общей сложности 60 победителей, в том числе по 15 в каждой из подгрупп.
</t>
  </si>
  <si>
    <t>https://konkurs.gorodsreda.ru/</t>
  </si>
  <si>
    <t>https://www.rosminzdrav.ru</t>
  </si>
  <si>
    <t xml:space="preserve">Субсидии предоставляются 84 субъектам Российской Федерации, за исключением города Москвы
</t>
  </si>
  <si>
    <t xml:space="preserve">Дооснащение детских поликлиник и детских поликлинических отделений медицинских организаций медицинскими изделиями с целью приведения их в соответствие с требованиями приказа Минздрава России от 07.03.2018 №92н;
</t>
  </si>
  <si>
    <t>Постановление Правительства РФ от 25.05.2017 № 634 (ред. от 30.04.2018)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(вместе с "Правилами предоставления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</si>
  <si>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 xml:space="preserve">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</si>
  <si>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 xml:space="preserve">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t>
  </si>
  <si>
    <t xml:space="preserve">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муниципальных театров в населенных пунктах с численностью населения до 300 тыс. человек;
б) наличие заявки о предоставлении субсидии по форме, утверждаемой Министерством культуры Российской Федерации;
в)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и порядка определения объемов указанных ассигнований.
</t>
  </si>
  <si>
    <t>http://www.mkrf.ru/about/departments/departament_gosudarstvennoy_podderzhki_iskusstva_i_narodnogo_tvorchestva/activities/409770/?sphrase_id=2172367</t>
  </si>
  <si>
    <t xml:space="preserve">Субсидии предоставляются бюджету субъекта Российской Федерации. Условиями предоставления субсидий являются:
а) наличие правовых актов субъектов Российской Федерации, утверждающих перечень мероприятий, в целях софинансирования которых осуществляется предоставление субсидий;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и порядок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в) заключение соглашения о предоставлении субсидии, которое включает в себя положения, предусмотренные пунктом 10 Правил формирования, предоставления и распределения субсидий.
</t>
  </si>
  <si>
    <t xml:space="preserve">Субсидии предоставляются в целях софинансирования расходных обязательств субъектов Российской Федерации на реализацию мероприятий государственных программ субъектов Российской Федерации. 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t>
  </si>
  <si>
    <t xml:space="preserve"> Субсидии предоставляются по итогам отбора субъектов Российской Федерации, организованного в установленном порядке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исходя из художественной ценности творческих мероприятий, софинансирование которых осуществляется из федерального бюджета.
</t>
  </si>
  <si>
    <t>http://www.mkrf.ru/about/departments/departament_gosudarstvennoy_podderzhki_iskusstva_i_narodnogo_tvorchestva/activities/441543/?sphrase_id=2172385</t>
  </si>
  <si>
    <t>http://www.mkrf.ru/documents/o-predostavlenii-subsidii-byudzhetu-subekta-rossiyskoy-federatsii-iz-federalnogo-byudzheta-na-obespe-190117/?sphrase_id=2172399</t>
  </si>
  <si>
    <t>http://www.mkrf.ru/documents/subsidiya-na-podderzhku-otrasli-kultury/?sphrase_id=2172399</t>
  </si>
  <si>
    <t>Минздрав</t>
  </si>
  <si>
    <t>Минстрой</t>
  </si>
  <si>
    <t>ИТОГО</t>
  </si>
  <si>
    <t>Создание детских технопарков «Кванториум»</t>
  </si>
  <si>
    <t>Субсидия на поддержку реализации мероприятия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</si>
  <si>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Постановление Правительства РФ от 23.05.2015 N 497 (ред. от 22.11.2017) "О Федеральной целевой программе развития образования на 2016 - 2020 годы"</t>
  </si>
  <si>
    <t>Субъекты Российской Федерации, подавшие заявку на участие в отборе, которая предоставляет по форме и содержанию в соответствии с объявлением.</t>
  </si>
  <si>
    <t>Критерии отбора субъектов Российской Федерации:</t>
  </si>
  <si>
    <t>1.потребность в обеспечении необходимого уровня развития системы образования субъекта Российской Федерации по соответствующему мероприятию модернизации образования, обеспечивающего достижение целей предоставления субсидии, с учетом комплексных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t>
  </si>
  <si>
    <t>2. ожидаемые результаты проведения мероприятия, реализуемых за счет предоставления субсидии, скоординированных по срокам, ресурсам и исполнителям и обеспечивающих в комплексе достижение запланированных результатов Федеральной целевой программы развития образования на 2016 - 2020 годы;</t>
  </si>
  <si>
    <t>3. наличие и объемы внебюджетных средств, привлекаемых субъектом Российской Федерации на софинансирование региональных программ.</t>
  </si>
  <si>
    <t>Субсидии не предоставляются</t>
  </si>
  <si>
    <t>Субъектам Российской Федерации-победителям отборов на 2016 или 2017 или 2018 годы региональных программ развития образования в целях предоставления бюджетам субъектов Российской Федерации субсидий на поддержку реализации мероприятий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</si>
  <si>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Субъект Российской Федерации подает заявку согласно рекомендуемому образцу, методическим рекомендациям к заполнению образца.</t>
  </si>
  <si>
    <t>В составе заявки представляются следующие документы и сведения:</t>
  </si>
  <si>
    <r>
      <t>1.</t>
    </r>
    <r>
      <rPr>
        <sz val="7"/>
        <color theme="1"/>
        <rFont val="Times New Roman"/>
        <family val="1"/>
        <charset val="204"/>
      </rPr>
      <t xml:space="preserve">    </t>
    </r>
    <r>
      <rPr>
        <sz val="10"/>
        <color theme="1"/>
        <rFont val="Times New Roman"/>
        <family val="1"/>
        <charset val="204"/>
      </rPr>
      <t>Документ, подтверждающий наличие в бюджете субъекта Российской Федерации бюджетных ассигнований на исполнение расходного обязательства субъекта Российской Федерации, на исполнение которого предоставляется субсидия (выписка из закона о бюджете) или гарантийное письмо;</t>
    </r>
  </si>
  <si>
    <r>
      <t>2.</t>
    </r>
    <r>
      <rPr>
        <sz val="7"/>
        <color theme="1"/>
        <rFont val="Times New Roman"/>
        <family val="1"/>
        <charset val="204"/>
      </rPr>
      <t xml:space="preserve">    </t>
    </r>
    <r>
      <rPr>
        <sz val="10"/>
        <color theme="1"/>
        <rFont val="Times New Roman"/>
        <family val="1"/>
        <charset val="204"/>
      </rPr>
      <t>Копию утвержденной региональной программы развития образования (государственной программы развития образования субъекта Российской Федерации), направленной на достижение в том числе целей и задач, соответствующих мероприятиям Федеральной целевой программы развития образования на 2016 - 2020 годы, в рамках которых предоставляется субсидия или гарантийное письмо;</t>
    </r>
  </si>
  <si>
    <r>
      <t>3.</t>
    </r>
    <r>
      <rPr>
        <sz val="7"/>
        <color theme="1"/>
        <rFont val="Times New Roman"/>
        <family val="1"/>
        <charset val="204"/>
      </rPr>
      <t xml:space="preserve">    </t>
    </r>
    <r>
      <rPr>
        <sz val="10"/>
        <color theme="1"/>
        <rFont val="Times New Roman"/>
        <family val="1"/>
        <charset val="204"/>
      </rPr>
      <t>Концепцию выполнения работ в рамках заявки, содержащую информацию о мероприятиях, сроках и объемах финансирования и софинансирования мероприятий в рамках реализации предоставленной субсидии на 2018-2020 годы;</t>
    </r>
  </si>
  <si>
    <r>
      <t>4.</t>
    </r>
    <r>
      <rPr>
        <sz val="7"/>
        <color theme="1"/>
        <rFont val="Times New Roman"/>
        <family val="1"/>
        <charset val="204"/>
      </rPr>
      <t xml:space="preserve">    </t>
    </r>
    <r>
      <rPr>
        <sz val="10"/>
        <color theme="1"/>
        <rFont val="Times New Roman"/>
        <family val="1"/>
        <charset val="204"/>
      </rPr>
      <t>Проект соглашения о предоставлении субсидии бюджету субъекта Российской Федерации из федерального бюджета на финансовое обеспечение мероприятий Федеральной целевой программы развития образования на 2016 - 2020 годы</t>
    </r>
  </si>
  <si>
    <t>Минкультуры</t>
  </si>
  <si>
    <t>Поддержка социальной сферы</t>
  </si>
  <si>
    <t>на поддержку экспортной деятельности</t>
  </si>
  <si>
    <t>Приказ Минздрава России от 22.05.2018 №260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t>
  </si>
  <si>
    <t>тыс. руб.</t>
  </si>
  <si>
    <t>Поддержка развития социальной сферы, городских пространств</t>
  </si>
  <si>
    <t>Развитие материально - технической базы учреждений социальной сферы, городского пространства</t>
  </si>
  <si>
    <t>Поддержка создания и (или) развития индустриальных, промышленных парков, технопарков, инфраструктуры поддержки СМП, предпринимательства</t>
  </si>
  <si>
    <t>Гранты на развитие НКО, СМП</t>
  </si>
  <si>
    <t>Субсидии на формирование комфортной городской среды (благоустройство территорий муниципальных образований)</t>
  </si>
  <si>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 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 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 Субсидированию подлежат расходы, понесенные российской компанией не ранее 1 ноября финансового года, предшествующего текущему финансовому году. 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</si>
  <si>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Субсидии предоставляются при соблюдении следующих условий: 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</si>
  <si>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Постановление Правительства РФ от 10.02.2018 №145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</si>
  <si>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 xml:space="preserve">Порядок предоставления субсидии определен Постановлением Правительства Российской Федерации Постановление Правительства РФ от 03.01.2014 №3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</si>
  <si>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03.01.2014 №3</t>
  </si>
  <si>
    <t>https://gisp.gov.ru/support-measures/list/6476161/</t>
  </si>
  <si>
    <t xml:space="preserve">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организация не получает средства из федерального бюджета в соответствии с иными нормативными правовыми актами на цели, указанные в пункте 1 Правил.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</si>
  <si>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</si>
  <si>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 xml:space="preserve">Субсидии являются источником возмещения части следующих фактически понесенных и документально подтвержденных затрат организации:
- субсидии по кредитам, полученным в 2017 - 2019 годах в валюте Российской Федерации, предоставляются в размере 0,7 базового индикатора, рассчитанного в соответствии с постановлением Правительства Российской Федерации от 20 июля 2016 г. N 702, в случае, если процентная ставка по кредиту, полученному в 2017 - 2019 годах в валюте Российской Федерации, больше или равна базовому индикатору. В случае если процентная ставка по кредиту, полученному в 2017 - 2019 годах в валюте Российской Федерации, меньше базового индикатора, рассчитанного на день последней уплаты процентов по кредиту, возмещение осуществляется из расчета 70 процентов размера затрат организации на уплату процентов по кредиту;
- субсидии по кредитам, полученным в 2014 - 2016 годах в валюте Российской Федерации, предоставляются в размере 70 процентов суммы затрат организации на уплату процентов по кредиту, за исключением процентов, начисленных и уплаченных по просроченной ссудной задолженности. При этом размер субсидии не может превышать величину, рассчитанную исходя из 0,7 ключевой ставки Центрального банка Российской Федерации, действующей на дату уплаты процентов по кредиту;
- субсидии по кредитам, полученным в 2014 - 2016 годах в иностранной валюте, а также субсидии по кредитам, полученным в 2017 - 2019 годах в иностранной валюте, предоставляются в рублях из расчета 90 процентов размера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за исключением процентов, начисленных и уплаченных по просроченной ссудной задолженности.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процента годовых;
- субсидии по облигациям, номинированным в валюте Российской Федерации, предоставляются в размере 70 процентов суммы фактических затрат организации на выплату купонного дохода по облигационным займам. При этом размер субсидии не может превышать величину, определенную исходя из 70 процентов базового индикатора.
</t>
  </si>
  <si>
    <t xml:space="preserve">Постановление Правительства РФ от 14.11.2014 № 1200 (ред. от 11.07.2018)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t>
  </si>
  <si>
    <t xml:space="preserve">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60 процентов условной стоимости лицензии. Максимальный размер скидки на приобретение специализированного инжинирингового программного обеспечения, предоставленной одному пользователю в текущем году, в том числе в соответствии с иными правовыми актами, не должен превышать 10 млн. рублей.
К затратам оператора на предоставление пользователям специализированного инжинирингового программного обеспечения могут быть отнесены следующие виды затрат:
а) расходы на оплату труда (за исключением расходов, связанных с уплатой страховых взносов во внебюджетные фонды) работников, непосредственно занятых предоставлением пользователям специализированного инжинирингового программного обеспечения, в том числе сотрудников, выполняющих работы по трудовым договорам, и сотрудников, выполняющих работы по гражданско-правовым договорам;
б) расходы на приобретение материалов, непосредственно связанные с предоставлением пользователям специализированного инжинирингового программного обеспечения;
в) прочие расходы, непосредственно связанные с предоставлением пользователям специализированного инжинирингового программного обеспечения, в размере не более 20 процентов общего размера затрат оператора на предоставление пользователям специализированного инжинирингового программного обеспечения, в том числе расходы на командировки и услуги связи
</t>
  </si>
  <si>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
Пользователи - конечные пользователи индустрии инжиниринга и промышленного дизайна, которые являются российскими юридическими лицами или индивидуальными предпринимателями, соответствующими следующим критериям:
средняя численность работников пользователя за предшествующий календарный год составляет не более 250 человек;
значение выручки пользователя от реализации товаров (работ, услуг) за предшествующий календарный год без учета налога на добавленную стоимость составляет не более 2 млрд. рублей;
пользователь осуществляет все или один из следующих видов деятельности: проектирование отдельных производственных процессов и производств (в том числе проектирование машин, оборудования и технических систем), включая разработку конструкторской документации; выполнение монтажных и пусконаладочных работ, проведение испытаний машин, оборудования и технических систем производственного назначения, а также работ по вводу их в эксплуатацию; проведение технологического аудита, энергоаудита, диагностирования и экспертизы машин, оборудования и технических систем производственного назначения, промышленных объектов, а также объектов энергетической и инженерной инфраструктуры; проектирование объектов капитального строительства производственного назначения, объектов энергетической и инженерной инфраструктуры (в том числе проектирование размещения машин и оборудования), включая разработку проектно-сметной документации.</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</si>
  <si>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 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 б) материальные расходы, непосредственно связанные с выполнением научно-исследовательских работ - в размере не более 70 процентов; в) накладные расходы, непосредственно связанные с выполнением научно-исследовательских работ, - в размере не более 50 процентов; г) стоимость работ (услуг) сторонних организаций, привлекаемых для выполнения научно-исследовательских работ, - в размере не более 70 процентов; д) расходы на проведение испытаний опытных образцов, созданных в результате выполнения научно-исследовательских работ, - в размере не более 50 процентов; 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 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</si>
  <si>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t xml:space="preserve">Постановление Правительства РФ от 18.01.2017 № 27 (ред. от 31.08.2018)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
</t>
  </si>
  <si>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 У данных организаций  должна отсутствовать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</si>
  <si>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t xml:space="preserve">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17 февраля 2016 г. №109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</si>
  <si>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</si>
  <si>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№СФ-И-53 (утвержден Наблюдательным советом Фонда развития промышленности 21.09.2018)</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</si>
  <si>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21.09.2018).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</si>
  <si>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 xml:space="preserve">Программа предназначена для финансирования лизинговых проектов, направленных на технологическое перевооружение и/или модернизацию основных производственных фондов
российских промышленных компаний. Размер займа ФРП может составлять от 10 до 90 % аванса по договору лизинга, но не более 27 % от общей стоимости оборудования. Основные условия:
- Сумма займа – 5-500 млн рублей.
- Срок займа – не более 5 лет.
- Общий бюджет проекта – от 20 млн рублей.
- % ставка - 1 % годовых.
</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</si>
  <si>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</si>
  <si>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Программа предназначена для проектов, направленных на производство станкоинструментальной продукции гражданского назначения, соответствующей принципам наилучших доступных технологий, с импортозамещающим или экспортным потенциалом. Основные условия:
- Сумма займа – 50-500 млн рублей.
- Срок займа – не более 7 лет.
- Общий бюджет проекта – от 62,5 млн. рублей.
- Софинансирование со стороны заявителя, частных инвесторов или банков – не менее 20% бюджета проекта.
- % ставка - 1% первые 3 года, 5% на оставшийся срок
</t>
  </si>
  <si>
    <t xml:space="preserve">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  Основные условия:
- Сумма займа – 80-750 млн рублей.
- Срок займа – не более 5 лет.
- Общий бюджет проекта – от 100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</si>
  <si>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</si>
  <si>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№СФ-И-88 (утвержден Наблюдательным советом Фонда развития промышленности 21.09.2018)</t>
  </si>
  <si>
    <t xml:space="preserve">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 Основные условия:
- Сумма займа – 50-500 млн рублей.
- Срок займа – не более 5 лет.
- Общий бюджет проекта – от 62,5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</si>
  <si>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</si>
  <si>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№СФ-И-87 (утвержден Наблюдательным советом Фонда развития промышленности 21.09.2018)</t>
  </si>
  <si>
    <t xml:space="preserve">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
Основные условия предоставления совместного займа в рамках программы «Проекты развития»:
- Сумма займа – 20-100 млн рублей.
- Срок займа – не более 5 лет.
- Общий бюджет проекта – от 40 млн рублей.
- Софинансирование со стороны заявителя, частных инвесторов или банков – не менее 50% бюджета проекта.
- % ставка – 3% при банковской гарантии и 5 % при других видах обеспеьчения.
Основные условия предоставления совместного займа в рамках программы «Комплектующие изделия»:
- Сумма займа – 20-100 млн рублей.
- Срок займа – не более 5 лет.
- Общий бюджет проекта – от 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</si>
  <si>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 xml:space="preserve">В рамках программы осуществляется финансирование проектов, соответствующих следующим требованиям: 
• срок займа – не более 24 месяцев; • сумма займа – от 5 000 000 до 50 000 000 руб.; • соответствие состава оборудования, приобретаемого Заявителем в рамках Проекта, перечню оборудования, утвержденному Наблюдательным Советом Фонда.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</si>
  <si>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</si>
  <si>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№СФ-И-105  (утвержден Наблюдательным советом Фонда развития промышленности 21.09.2018).</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</si>
  <si>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№СФ-И-116  (утвержден Наблюдательным советом Фонда развития промышленности 21.09.2018).</t>
  </si>
  <si>
    <t xml:space="preserve">Программа предназначена для финансирования проектов, направленных на внедрение цифровых и технологических решений, призванных оптимизировать производственные процессы на предприятии.Срок займа – не более 60 месяцев; Сумма займа – от 20 до 500 млн. руб. Процентная ставка: 1 % с софтом РФ1 или системным интегратором РФ; 5 % в остальных случаях. Софинансирование: ≥ 20 % бюджета проекта, в т.ч. за счет собственных средств, средств частных инвесторов, банков. </t>
  </si>
  <si>
    <t xml:space="preserve">Программа "Маркировка лекарств". Предоставление предприятиям фармацевтической промышленности целевых займов в размере от 5 до 50 млн рублей под 1% годовых на внедрение новых линий по нанесению специального кода (маркировки) на лекарственные препараты. </t>
  </si>
  <si>
    <t>Программа "Цифровизация промышленности". Льготное финансирование проектов, направленных на внедрение цифровых и технологических решений, призванных оптимизировать производственные процессы на предприятии.</t>
  </si>
  <si>
    <t>Программа "Повышение производительности труда". Льготное финансирование проектов, направленных на повышение производительности труда на промышленных предприятиях</t>
  </si>
  <si>
    <t>Осуществляется финансирование проектов, соответствующих следующим требованиям:• срок займа – не более 5 лет; • общий бюджет проекта – не менее 62,5 млн руб.;
• сумма займа – от 50 до 300 млн руб.; • увеличение индекса производительности труда5 по сравнению с базовым годом – не менее 5% по итогам первого календарного года, следующего за годом
выдачи займа, и не менее 20% по окончании действия договора займа; • наличие обязательств по софинансированию проекта со стороны Заявителя, частных инвесторов или за счет банковских кредитов в объеме не менее 20% общего бюджета проекта.</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</si>
  <si>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"Повышение производительности труда"</t>
  </si>
  <si>
    <t xml:space="preserve">Российский субъект деятельности в сфере промышленности, соответствующий требованиям ФРП. </t>
  </si>
  <si>
    <t xml:space="preserve">Программа предназначена для проектов, направленных на: а) импортозамещение б) внедрение НДТ в) экспорт.
Основные условия:
- Сумма займа – 50-500 млн рублей.
- Срок займа – не более 5 лет.
- Общий бюджет проекта – от 100 млн рублей.
- Софинансирование ≥ 50 % бюджета проекта, в т.ч. за счет собственных средств / средств акционеров ≥ 15 % 
Процентная ставка: 1% при экспорте ≥50%; 5% базовая ставка; 3% при покупке российского оборудования; 3% от базовой ставки в первые 3 года при банковской гарантии. 
</t>
  </si>
  <si>
    <t>Программа льготного займа «Проекты развития». Предоставляется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t>
  </si>
  <si>
    <t xml:space="preserve"> Программа льготного займа «Лизинговые проекты». Предоставляется льготное заёмное финансирование части аванса за лизинговое оборудование.</t>
  </si>
  <si>
    <t>Программа льготного займа «Станкостроение». Предоставляется льготное заёмное софинансирование на технологическое перевооружение и модернизацию производства оборудования и инженерного программного обеспечения.</t>
  </si>
  <si>
    <t>Программа льготного займа «Конверсия». Заёмное софинансирование предоставляется предприятиям оборонно-промышленного комплекса на проекты, направленные на производство высокотехнологичной продукции гражданского и/или двойного назначения.</t>
  </si>
  <si>
    <t>Программа льготного займа «Комплектующие изделия». Заёмное софинансирование предоставляется на проекты, направленные на модернизацию или организацию производства комплектующих изделий, повышающих уровень локализации конечной российской продукции</t>
  </si>
  <si>
    <t>Программа льготного займа «Совместные займы».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 предоставляют федеральный и региональные фонды развития промышленности совместно.</t>
  </si>
  <si>
    <t>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t>
  </si>
  <si>
    <t>Постановление Правительства Российской Федерации от 26.12.2017 №1642 «Об утверждении государственной программы Российской Федерации «Развитие образования»</t>
  </si>
  <si>
    <t>Постановление Правительства Российской Федерации от 26.12.2017 №1642 «Об утверждении государственной программы Российской Федерации «Развитие образования»; 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</si>
  <si>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Ч. 12.1 ст. 51 Федерального закона №326-ФЗ "Об обязательном медицинском страховании в Российской Федерации"</t>
  </si>
  <si>
    <t>Минпросвещения России</t>
  </si>
  <si>
    <t>https://veb.ru/regionam/podderzhka-monogorodov/meri-podderzki/</t>
  </si>
  <si>
    <t xml:space="preserve">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</si>
  <si>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https://veb.ru/biznesu/fabrika-proektnogo-finansirovaniya/</t>
  </si>
  <si>
    <t>Постановление Правительства РФ от 15.02.2018 №158 «О программе «Фабрика проектного финансирования».
Постановление Правительства РФ от 06.06.2018 №654 «О государственной гарантии Российской Федерации по облигационным займам, привлекаемым обществом с ограниченной ответственностью «Специализированное общество проектного финансирования Фабрика проектного финансирования», и внесении изменений в программу «Фабрика проектного финансирования»
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23 июля 2018 года № 1510-р</t>
  </si>
  <si>
    <t>Юридическое лицо должно соответствовать следующим требованиям: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в уставном (складочном) капитале юридического лица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в отношении таких юридических лиц (офшорные зоны), в совокупности не превышает 50 процентов и бенефициарные владельцы юридического лица не имеют гражданства (подданства) государства, включенного в указанный перечень; е) юридическое лицо является проектной компанией, в уставе которой содержится положение о том, что предметом деятельности юридического лица является реализация соответствующего инвестиционного проекта.</t>
  </si>
  <si>
    <t>Предварительный отбор проектов осуществляет ВЭБ с последующей презентацией его потенциальным участникам синдиката  - коммерческим банкам.  Банкам. После решения о включении проекта в «фабрику», проект проходит комплексную экспертизу в ВЭБ и банках – партнерах, после чего проходит сбор синдиката, оформление и сопровождение сделок. Критериями отбора инвестиционных проектов для участия в Программе являются: а) инвестиционный проект реализуется на основе проектного финансирования; б) инвестиционный проект реализуется на территории Российской Федерации; в) полная стоимость инвестиционного проекта, определяемая как сумма всех затрат на реализацию инвестиционного проекта, составляет не менее 3 млрд. рублей (без учета процентов по кредитам (займам); г) не более 80 процентов полной стоимости инвестиционного проекта (без учета процентов по кредитам (займам) финансируется за счет заемных средств, доля собственных средств, направляемых заемщиком на цели реализации инвестиционного проекта, составляет не менее 20 процентов полной стоимости инвестиционного проекта (без учета процентов по кредитам (займам); д) срок финансирования инвестиционного проекта не превышает 20 лет; е) срок окупаемости инвестиционного проекта не превышает 20 лет; ж) инвестиционный проект соответствует отраслевым направлениям финансирования.</t>
  </si>
  <si>
    <t>АО «ИнфраВЭБ»</t>
  </si>
  <si>
    <t xml:space="preserve">Устав АО "ВЭБ Инфраструктура"
</t>
  </si>
  <si>
    <t>http://vebinfra.ru/services/funding-projects/</t>
  </si>
  <si>
    <t>Устав АО "ВЭБ Инфраструктура"</t>
  </si>
  <si>
    <t xml:space="preserve">Направление обращения в АО «ИнфраВЭБ», предоставление документов по инициатору и проекту, получение положительного решения Инвестиционного комитета и Правления АО «ИнфраВЭБ», заключение договоров и соглашений </t>
  </si>
  <si>
    <t>Федеральный закон от 24.07.2007 №209-ФЗ «О развитии малого и среднего предпринимательства в Российской Федерации»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</si>
  <si>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Требования к Заемщику Критерии отбора (стоп- факторы, риск-факторы, финансовые и нефинансовые требования),  установленные АО «МСП Банк»; срок деятельности Субъекта МСП - не менее 6 месяцев; регистрация на портале «Бизнес - навигатор МСП»; заемщик зарегистрирован на территории моногорода и/или осуществляет предпринимательскую деятельность на территории моногорода.</t>
  </si>
  <si>
    <t>Необходимо обратиться в региональную лизинговую компанию: •«РЛК Республики Татарстан» (г. Казань); •«РЛК Республики Башкортостан»(г. Уфа); •«РЛК Ярославской области»(г. Ярославль); •«РЛК Республики Саха (Якутия)»(г. Якутск).</t>
  </si>
  <si>
    <t>Условия Программы: •льготные процентные ставки: 6% для российского оборудования, 8% для иностранного оборудования; •лизинг представляет собой беззалоговое финансирование, обеспечением является сам предмет лизинга; •лизинговая компания самостоятельно приобретает у поставщика оборудование и передает его во временное пользование и владение лизингополучателю; •лизингополучатель не ограничен в выборе оборудования и поставщика оборудования; •лизингополучатель вправе выбрать график платежей исходя из сезонности бизнеса; •первый лизинговый платеж оплачивается через 30 дней после подписан я акта приема-передачи; •существует возможность привлечения региональных гарантийных организаций в качестве поручителя.</t>
  </si>
  <si>
    <t>Программа льготного лизинга оборудования для субъектов индивидуального и малого предпринимательства (Программа "Моногорода и ТОСЭРы)</t>
  </si>
  <si>
    <t>Соответствие критериям отнесения к категории субъектов «микропредприятия» или «малые предприятия» в соответствии с Федеральным законом от 24.07.2007 № 209-ФЗ. Величина дохода - до 800 млн руб.; среднесписочная численность сотрудников - до 100 человек; срок регистрации - более 12 месяцев.
Предмет лизинга используется на территории моногорода или ТОСЭР и удовлетворяет одному или нескольким из следующих требований: •предмет лизинга является промышленным оборудованием; •предмет лизинга является медицинским оборудованием; •предмет лизинга предназначен и приобретается Лизингополучателем для целей переработки, подработки, хранения и предпродажной подготовки сельскохозяйственной продукции.</t>
  </si>
  <si>
    <t>Оказание финансовой поддержки субъектам МСП посредством предоставления им кредитов на цели финансирования инвестиционных проектов в области создания инфраструктуры сельскохозяйственной кооперации.</t>
  </si>
  <si>
    <t xml:space="preserve"> Условия предоставления финансирования:-на инвестиционные цели (на срок до 3 лет по ставке 9,9% для малого бизнеса и на срок до 7 лет по ставке 8,9% годовых для среднего бизнеса, сумма кредита от 1 - 1000 млн. руб.).</t>
  </si>
  <si>
    <t>https://www.mspbank.ru/credit/women-entrepreneurship</t>
  </si>
  <si>
    <t xml:space="preserve">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Регистрация на портале Бизнес-навигатор МСП;
Срок деятельности Заемщика на дату подачи заявки - 6 месяцев и более (не применяется к SPV).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</si>
  <si>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Срок деятельности Субъекта МСП на дату подачи заявки – 6 месяцев и более (не применяется к SPV);
Регистрация на портале «Бизнес – навигатор МСП»;
Заемщик является сельскохозяйственным производственным или потребительским кооперативом в соответствии с Федеральным законом №193-ФЗ "О сельскохозяйственной кооперации".</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</si>
  <si>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3 года и более;
3. Деятельность Заемщика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4. Соответствие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5. Регистрация на портале «Бизнес – навигатор МСП».</t>
  </si>
  <si>
    <t>Общие цели кредитования: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Сумма кредита и размер процентной ставки: оборотное кредитование - от 1 млн руб. до 500 млн руб. (включительно), ставка по кредиту от 9,6% годовых, инвестиционное кредитование - от 1 млн руб. до 1000 млн руб. (включительно), ставка по кредиту от 10,1% годовых.</t>
  </si>
  <si>
    <t>Пополнение оборотных средств, финансирование текущей деятельности, финансирование инвестиций для быстрорастущих инновационных, высокотехнологичных предприятий</t>
  </si>
  <si>
    <t>https://www.mspbank.ru/credit/high-tech/?SUM_FROM=28638373&amp;TARGET=67&amp;MONTHS_TO=16&amp;SUM_TO=28638373&amp;BUSINESS_SIZE=72&amp;ID%5B0%5D=36645</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</si>
  <si>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Период с даты регистрации Субъекта МСП до даты подачи заявки составляет не более 12 месяцев;
3.     Индивидуальные предприниматели в возрасте не менее 45 лет и не более 65 лет или юридические лица, при условии, что единоличным исполнительным органом такого юридического лица является гражданин (-ка) РФ в возрасте не менее 45 лет и не более 65 лет и 50% и более долей в уставном капитале этой организации принадлежит указанному гражданину (-ке) РФ;
4.     Лицо, указанное в п.3, за последние 3 года до даты регистрации в качестве субъекта МСП, не являлось учредителем юридического лица, а также не было зарегистрировано в качестве индивидуального предпринимателя;
5.     Регистрация на портале «Бизнес – навигатор МСП».</t>
  </si>
  <si>
    <t>Оказание финансовой поддержки Субъектам МСП - гражданам РФ в возрасте не менее 45 лет и не более 65 лет.</t>
  </si>
  <si>
    <t>https://www.mspbank.ru/credit/silver/?SUM_FROM=5000000&amp;TARGET=69&amp;MONTHS_TO=1&amp;SUM_TO=5000000&amp;BUSINESS_SIZE=72&amp;SPECIAL=148&amp;ID%5B0%5D=36868</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</si>
  <si>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- 6 месяцев и более;
3. Опыт исполнения (соисполнения – для субподрядчиков) Субъектом МСП (в качестве исполнителя или субподрядчика) контрактов (договоров, соглашений) - не менее 3 контрактов, при этом не менее одного исполненного;
4. Наличие заключенного контракта или документального подтверждения победы Субъекта МСП в конкурсе на выполнение контракта;
5. Регистрация на портале «Бизнес – навигатор МСП».</t>
  </si>
  <si>
    <t>https://www.mspbank.ru/credit/contract-credit/?SUM_FROM=5000000&amp;TARGET=68&amp;MONTHS_TO=1&amp;SUM_TO=5000000&amp;BUSINESS_SIZE=72&amp;ID%5B0%5D=36633&amp;ID%5B1%5D=36635</t>
  </si>
  <si>
    <t>Финансирование расходов, связанных с исполнением Заемщиком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Условия предоставления финансирования: на срок до 3 лет по ставке 10,6% для малого бизнеса, сумма кредита от 1 до 500 млн. руб.</t>
  </si>
  <si>
    <t>Кредитование расходов, связанных с исполнением Заемщиком контракта в рамках Федеральных законов 223-ФЗ и 44-ФЗ.</t>
  </si>
  <si>
    <t>Постановление Правительства Российской Федерации от 7 июля 1993 г.  № 633 «Об образовании Российского экспортно-импортного банка»; Постановление Правительства Российской Федерации от 11 января 1994 г. № 16 «О российском  экспортно-импортном банке»</t>
  </si>
  <si>
    <t>Российский экспортер или производитель несырьевых товаров или услуг. Доля российской составляющей (стоимости сырья, материалов, комплектующих, работ и услуг, произведенных на территории РФ) в общей стоимости экспортного контракта — не менее 30 %.</t>
  </si>
  <si>
    <t xml:space="preserve">Кредитование покупки сырья, материалов, оплаты услуг субподрядчиков для исполнения обязательств по отдельному экспортному контракту. 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 Срок - до 5 лет, </t>
  </si>
  <si>
    <t>Предоставление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</si>
  <si>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Субсидии предоставляются в целях софинансирования исполнения расходных обязательств субъекта Российской Федерации, связанных с реализацией государственной программы субъекта Российской Федерации и (или) муниципальных программ, предусматривающих оказание несвязанной поддержки сельскохозяйственным товаропроизводителям в форме предоставления средств из бюджетов субъектов Российской Федерации (местных бюджетов) сельскохозяйственным товаропроизводителям по следующим направлениям:
а) оказание несвязанной поддержки сельскохозяйственным товаропроизводителям в области растениеводства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б) оказание несвязанной поддержки сельскохозяйственным товаропроизводителям в области развития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 на возмещение части затрат на проведение комплекса агротехнологических работ, обеспечивающих увеличение производства. 
</t>
  </si>
  <si>
    <t xml:space="preserve">Средства из бюджетов субъектов Российской Федерации предоставляются  сельскохозяйственным товаропроизводителям, за исключением граждан, ведущих личное подсобное хозяйство. Поддержка в области развития производства овощных и технических культур осуществляется при наличии у сельскохозяйственного товаропроизводителя:
а)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документов, подтверждающих производство и реализацию семенного картофеля, и (или) льна-долгунца, и (или) технической конопли, и (или) овощей открытого грунта, и (или) семян овощных культур открытого грунта, и (или) семян кукурузы, и (или) семян подсолнечника, и (или) семян сахарной свеклы либо производство и использование семенного картофеля, и (или) семян овощных культур, и (или) семян кукурузы, и (или) семян подсолнечника, и (или) семян сахарной свеклы для посадки (посева) в соответствии с перечнем, утвержденным Министерством сельского хозяйства Российской Федерации;
в) подтверждения соответствия партий семян семенного картофеля, и (или) семян кукурузы, и (или) семян подсолнечника, и (или) семян сахарной свеклы, и (или) семян овощных культур открытого грунта документам в соответствии со статьей 21 Федерального закона "О техническом регулировании".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</si>
  <si>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Критериями отбора субъектов Российской Федерации для предоставления субсидии являются: а) наличие в субъекте Российской Федерации посевных площадей, занятых зерновыми, зернобобовыми и кормовыми сельскохозяйственными культурами, и (или)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наличие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средств сельскохозяйственным товаропроизводителям, а также предусматривающего положение о перечислении средств сельскохозяйственным товаропроизводителям в течение 10 рабочих дней со дня принятия решения об их предоставлении.
</t>
  </si>
  <si>
    <t xml:space="preserve">Предоставление субсидий из федерального бюджета бюджетам субъектов Российской Федерации, направленных на повышение продуктивности в молочном скотоводстве 
</t>
  </si>
  <si>
    <t xml:space="preserve">Субсидии предоставляются в целях софинансирования исполнения расходных обязательств субъектов Российской Федерации, связанных с реализацией муниципальных программ и (или) государственных программ субъектов Российской Федерации, предусматривающих поддержку собственного производства молока сельскохозяйственными товаропроизводителями, за исключением граждан, ведущих личное подсобное хозяйство,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</si>
  <si>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Критерием отбора субъектов Российской Федерации для предоставления субсидии является наличие на территории субъекта Российской Федерации сельскохозяйственных товаропроизводителей, осуществляющих производство, реализацию и (или) отгрузку на собственную переработку молока, а также имеющих поголовье коров и (или) коз. 
Субсидии предоставляются при наличии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сельскохозяйственным товаропроизводителям средств, дифференцированно в зависимости от показателя молочной продуктивности коров за отчетный финансовый год по отношению к уровню года, предшествующего отчетному финансовому году, и включающего перечень следующих документов, необходимых для получения средств:
а) заявление о предоставлении средств;
б) расчет размера средств, причитающихся сельскохозяйственному товаропроизводителю;
в) сведения о наличии у сельскохозяйственного товаропроизводителя поголовья коров и (или) коз на 1-е число периода, заявленного для предоставления субсидии;
г) сведения об объемах производства молока, объемах реализованного и (или) отгруженного на собственную переработку молока (ежеквартально);
д) сведения о молочной продуктивности коров за отчетный финансовый год и год, предшествующий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е) реестр документов, подтверждающих факт реализации и (или) отгрузки на собственную переработку молока за период, заявленный для предоставления субсидии.
</t>
  </si>
  <si>
    <t>http://mcx.ru/activity/state-support/measures/crops-subsidy/</t>
  </si>
  <si>
    <t>http://mcx.ru/activity/state-support/measures/cattle-subsidy/</t>
  </si>
  <si>
    <t>http://mcx.ru/activity/state-support/measures/building-compensation/</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</si>
  <si>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</si>
  <si>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</si>
  <si>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 Индивидуальные предприниматели, являющиеся субъектами малого и среднего предпринимательства 2. Юридические лица, являющиеся субъектами малого и среднего предпринимательства 3. Граждане Российской Федерации 4. Иностранные граждане и лица без гражданства, имеющие место проживания или место жительства в Российской Федерации</t>
  </si>
  <si>
    <t xml:space="preserve">Минпросвещения России </t>
  </si>
  <si>
    <t>Минтруд</t>
  </si>
  <si>
    <t>связанных с выпуском и поддержкой гарантийных обязательств: по колесным транспортным средствам, соответствующим нормам Евро-4, Евро-5; в отношении высокопроизводительной сельскохозяйственной самоходной и прицепной техники</t>
  </si>
  <si>
    <t>На привлечение, переобучение, повышение квалификации трудовых ресурсов</t>
  </si>
  <si>
    <t>38, 40</t>
  </si>
  <si>
    <t>53, 54, 55</t>
  </si>
  <si>
    <t>Субсидии из федерального бюджета бюджетам субъектов РФ на поддержку творческой деятельности и техническое оснащение детских и кукольных театров: а) создание и показ новых постановок, реализация гастрольных проектов; б) техническое оснащение детских и кукольных театров.</t>
  </si>
  <si>
    <t>Гарантийная поддержка субъектов МСП, зарегистрированных в монопрофильных муниципальных образованиях Российской Федерации.</t>
  </si>
  <si>
    <t>Одна мера поддержки может предусматривать несколько направлений.</t>
  </si>
  <si>
    <t>В моногородах ВЭБ осуществляет реализацию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1 года; б) общая стоимость проекта - более 1 млрд. рублей; в) минимальный размер предоставляемых ВЭБ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</si>
  <si>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http://vebinfra.ru/services/investment-consulting/</t>
  </si>
  <si>
    <t>https://edu.gov.ru/</t>
  </si>
  <si>
    <t>http://frprf.ru/zaymy/markirovka-lekarstv/</t>
  </si>
  <si>
    <t>http://frprf.ru/zaymy/tsifrovizatsiya-promyshlennosti/</t>
  </si>
  <si>
    <t>http://frprf.ru/zaymy/proizvoditelnost-truda/</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</si>
  <si>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2013-2019 годах, на реализацию новых инвестиционных проектов по техническому перевооружению</t>
  </si>
  <si>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2019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</si>
  <si>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</si>
  <si>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</si>
  <si>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</si>
  <si>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Субсидия из федерального бюджета бюджетам субъектов РФ на поддержку творческой деятельности муниципальных театров в населенных пунктах с численностью населения до 300 тыс. человек по следующим направлениям: а) создание новых постановок и показ спектаклей на стационаре; б) укрепление материально-технической базы муниципальных театров.</t>
  </si>
  <si>
    <t xml:space="preserve">Требования к проекту и инициатору (заемщику) 
• Инициатор (заемщик) – индивидуальный предприниматель** или юридическое лицо, резидент Российской Федерации; 
• Отсутствие у инициатора просроченной задолженности перед бюджетом и фондами; 
• В результате реализации Инвестиционного проекта должны быть осуществлены инвестиции и созданы новые рабочие места; 
• Отсутствие зависимости проекта от деятельности градообразующего предприятия. 
*для займов свыше 250 млн. рублей 
**для займов до 250 млн. рублей 
Под Инвестиционным проектом в моногороде понимается – инвестиционный проект, осуществляемый в форме капитальных вложений юридическим лицом или индивидуальным предпринимателем на участке территории, состоящем из одного или нескольких земельных участков, в границах моногорода, а также на прилегающих к границам моногорода участках территории в границах промышленного, индустриального, технологического или агропромышленного парка или если часть производственных мощностей указанных лиц расположена за пределами территории моногорода, но является составляющей единого производственного процесса, направленного на достижение общего экономического результата (производство товаров, выполнение работ, оказание услуг) и соответствующий одновременно следующим требованиям: 
- проект не является инвестиционным проектом по реконструкции, техническому перевооружению, модернизации и (или) дооборудованию градообразующего предприятия моногорода; 
- ежегодная стоимость товаров (работ, услуг), приобретаемых у градообразующего предприятия Моногорода, не превышает 50 процентов ежегодной стоимости всех товаров (работ, услуг), приобретаемых в целях реализации Инвестиционного проекта; 
- ежегодная выручка от реализации товаров (работ, услуг) градообразующего предприятия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t>
  </si>
  <si>
    <t>Моногорода.РФ</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</si>
  <si>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протокол Наблюдательного совета  от 24.12.2018 №54)</t>
  </si>
  <si>
    <t xml:space="preserve">Средства из бюджетов субъектов Российской Федерации предоставляются сельскохозяйственным товаропроизводителям по ставкам, определяемым органом, уполномоченным высшим исполнительным органом государственной власти субъекта Российской Федерации, исходя из следующих критериев:
а) наличие у сельскохозяйственных товаропроизводителей поголовья коров и (или) коз на 1-е число месяца их обращения в уполномоченный орган за получением средств;
б) обеспечение сельскохозяйственными товаропроизводителями сохранности поголовья коров в отчетном финансовом году по отношению к уровню года, предшествующего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и сельскохозяйственных товаропроизводителей, предоставивших документы, подтверждающие наступление обстоятельств непреодолимой силы в отчетном финансовом году.
</t>
  </si>
  <si>
    <t xml:space="preserve">Предоставление субсидий из федерального бюджета бюджетам субъектов Российской Федерации на оказание поддержки сельскохозяйственным товаропроизводителям на возмещение части прямых понесенных затрат на создание и (или) модернизацию объектов агропромышленного комплекса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</si>
  <si>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</si>
  <si>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Межбюджетные трансферты предоставляются в целях финансового обеспечения расходных обязательств субъектов Российской Федерации, связанных с предоставлением средств из бюджета субъекта Российской Федерации их получателям на возмещение части прямых понесенных затрат по следующим направлениям: - создание и (или) модернизация хранилищ; - создание и (или) модернизация животноводческих комплексов молочного направления (молочных ферм); - создание и (или) модернизация селекционно-семеноводческих центров в растениеводстве; - создание и (или) модернизация селекционно-питомниководческих центров в виноградарстве; - создание и модернизация селекционно-генетических центров в птицеводстве; - создание овцеводческих комплексов (ферм) мясного направления; - создание и модернизация мощностей по производству сухих молочных продуктов для детского питания и компонентов для них; - создание и модернизация льно-, пенькоперерабатывающих предприятий. Создание и (или) модернизация объектов должны быть начаты не ранее чем за 3 года до начала предоставления иных межбюджетных трансфертов и объекты должны быть введены в эксплуатацию не позднее дня предоставления субъектом Российской Федерации заявки на участие в отборе на соответствующий финансовый год и отобраны Министерством сельского хозяйства Российской Федерации.</t>
  </si>
  <si>
    <t xml:space="preserve">Предоставление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на возмещение части прямых понесенных затрат из бюджета субъекта Российской Федерации по указанным направлениям; б) наличие в бюджете субъекта Российской Федерации бюджетных ассигнований на предоставление средств на возмещение части прямых понесенных затрат по указанным направлениям. Предоставление иных межбюджетных трансфертов осуществляется на основании соглашения о предоставлении иных межбюджетных трансфертов, заключаемого между Министерством сельского хозяйства Российской Федерации и высшим исполнительным органом государственной власти субъекта Российской Федерации.
Конечными получателями средств на возмещение части прямых понесенных затрат являются сельскохозяйственные товаропроизводители, за исключением граждан, ведущих личное подсобное хозяйство, и российские организации, осуществляющие создание и (или) модернизацию объектов агропромышленного комплекса.
</t>
  </si>
  <si>
    <t xml:space="preserve">Средства федерального бюджета предоставляются Министерством сельского хозяйства Российской Федерации в соотвествие с Приказом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Отбор инвестиционных проектов осуществляется на основании поданных уполномочеными органами субъектов Россйиской Федерации заявок Комиссией по отбору инвестиционных проектов, направленных на создание и (или) модернизацию объектов агропромышленного комплекса, созданной Министерством сельского хозяйства Российской Федерации.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</si>
  <si>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</si>
  <si>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</si>
  <si>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https://xn--80afcdbalict6afooklqi5o.xn--p1ai/</t>
  </si>
  <si>
    <t xml:space="preserve">Субсидии предоставляются российским лизинговым организациям при условии приобретения и передачи по договору лизинга колесных транспортных средств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
по заключенным с 1 июля 2017 г. договорам лизинга с лизингополучателями, заключившими такой договор в отношении седельных тягачей, по договорам лизинга с лизингополучателями, признанными сельскохозяйственными товаропроизводителями в соответствии с Федеральным законом "О развитии сельского хозяйства", а также по договорам лизинга с лизингополучателями, являющимися субъектами малого и среднего предпринимательства в соответствии с Федеральным законом "О развитии малого и среднего предпринимательства в Российской Федерации",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 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
При этом размер субсидии не может превышать размер скидки, фактически предоставленной лизингополучателю.
</t>
  </si>
  <si>
    <t xml:space="preserve">Право на получение субсидии имеют российские лизинговые организации, не имеющие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и заключившие в году, предшествующему году предоставления субсидии, не менее 100 договоров лизинга колесных транспортных средств либо имеющие уставный капитал более 500 млн. рублей.
</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</si>
  <si>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2018-2020 годах»</t>
  </si>
  <si>
    <t xml:space="preserve">Постановление Правительства РФ от 08.05.2015 № 451 (ред. от 23.07.2018)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(вместе с "Правилами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</si>
  <si>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 xml:space="preserve">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</si>
  <si>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Субсидия предоставляется на компенсацию до 90 процентов затрат на закупку комплектующих (изделий и полуфабрикатов)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</si>
  <si>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https://gisp.gov.ru/support-measures/list/9212548/</t>
  </si>
  <si>
    <t xml:space="preserve">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 </t>
  </si>
  <si>
    <t>https://gisp.gov.ru/support-measures/list/7752283/</t>
  </si>
  <si>
    <t xml:space="preserve">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</si>
  <si>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t>
  </si>
  <si>
    <t>Порядок предоставления субсидии определен Постановлением Правительства РФ от 10.02.2018 №146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</si>
  <si>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
</t>
  </si>
  <si>
    <t>https://gisp.gov.ru/support-measures/list/8870530/</t>
  </si>
  <si>
    <t xml:space="preserve">Право на заключение договора о предоставлении субсидии имеет производитель, являющийся юридическим лицом или индивидуальным предпринимателем, который на дату не ранее чем за 10 календарных дней до дня подачи заявления о заключении договора о предоставлении субсидии соответствует следующим требованиям:
а) у производителя отсутствует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б) у производителя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банкротства (для юридического лица) и не прекращает деятельность в качестве индивидуального предпринимателя (для индивидуального предпринимателя);
г) производитель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(для юридического лица);
д) производитель не получает средств из федерального бюджета на основании иных нормативных правовых актов на цель, предусмотренную пунктом 1 настоящих Правил;
е) производитель соответствует одному из следующих требований:
производитель соответствует требованиям к российским производителям для получения субсидий, установленным согласно приложению N 2;
производитель заключил специальный инвестиционный контракт в сфере производства техники с Министерством промышленности и торговли Российской Федерации;
производитель осуществляет производство техники на территории Российской Федерации по состоянию на 1 января 2016 г. не менее 3 лет с использованием сырья, материалов, компонентов, узлов и агрегатов, изготовленных и произведенных на территории одного из государств - членов Евразийского экономического союза, и имеет соглашения (договоры) с расположенными не менее чем в 40 субъектах Российской Федерации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Российской Федерации и осуществляют сервисное обслуживание техники производителя не менее 1 года. 
</t>
  </si>
  <si>
    <t>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</si>
  <si>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Субсидия предоставляется в размере до 90 процентов суммы затрат (всех или отдельных видов):  
1. Затраты на оплату сырья, материалов и комплектующих, необходимых для производства высокопроизводительной самоходной и прицепной техники.
2. Затраты на выплату заработной платы, рассчитываемые исходя из среднесписочной численности персонала, затраты на отчисления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а также на уплату иных сборов, предусмотренных законодательством Российской Федерации.
3. Затраты на оплату электрической энергии.
4. Затраты на оказание услуг по гарантийному ремонту и обслуживанию реализованной высокопроизводительной самоходной и прицепной техники.
но не более предельного размера субсидий, предоставляемых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установленного согласно приложению N 5.
</t>
  </si>
  <si>
    <t>https://gisp.gov.ru/support-measures/list/7016770/</t>
  </si>
  <si>
    <t>Порядок предоставления субсидии определен Постановлением Правительства Российской Федерации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</si>
  <si>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</si>
  <si>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Российские организации гражданской промышленности, осуществляющие деятельность в сферах сельскохозяйственного, транспортного, тяжелого, энергетического, нефтегазового машиностроения, машиностроения для пищевой и перерабатывающей промышленности, машиностроения специализированных производств, дорожно-строительной и коммунальной техники, автомобильной, станкоинструментальной, фармацевтической, биотехнологической, медицинской, легкой, лесной, целлюлозно-бумажной и деревообрабатывающей промышленности, химической промышленности (за исключением производства минеральных удобрений), промышленности строительных материалов, промышленности редких и редкоземельных металлов, производства автокомпонентов, силовой электротехники, подшипников, композиционных материалов (композитов) и изделий из них, индустрии детских товаров, народных художественных промыслов, а также электронной и радиоэлектронной промышленности (при этом не являющиеся головными исполнителями или соисполнителями государственного оборонного заказа), которые включены в перечень системообразующих организаций, утвержденный решением Правительственной комиссии по экономическому развитию и интеграции, либо в перечень организаций, оказывающих существенное влияние на отрасли промышленности и торговли, утвержденный Министерством промышленности и торговли Российской Федерации </t>
  </si>
  <si>
    <t xml:space="preserve">Постановление Правительства РФ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</si>
  <si>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Постановление Правительства РФ от 27.08.2016 №857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</si>
  <si>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 xml:space="preserve">Порядок предоставления субсидии определен Постановлением Правительства Российской Федерации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</si>
  <si>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https://gisp.gov.ru/support-measures/list/7754168/</t>
  </si>
  <si>
    <t>Субсидии предоставляются в размере 400 рублей за 1 погонный метр камвольной ткани с предельной ценой реализации не более 460 рублей за 1 погонный метр и в размере 100 рублей за 1 погонный метр поливискозной ткани с предельной ценой реализации не более 260 рублей за 1 погонный метр с учетом скидки, предоставленной производителям одежды обучающихся (школьной формы) в начальных классах, при условии, что стоимость 1 погонного метра реализованной продукции не превышает стоимости продукции аналогичного артикула, указанной в документе, представленном в соответствии с подпунктом "и" пункта 6 Правил.</t>
  </si>
  <si>
    <t xml:space="preserve">Юридическое лицо, зарегистрированное на территории Российской Федерации, являющееся производителем камвольных и (или) поливискозных тканей, предназначенных для изготовления одежды обучающихся (школьной формы) в начальных классах (1 - 4 классы), и осуществляющее на территории Российской Федерации следующие технологические операции: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Требования к проекту: осуществление на территории Российской Федерации следующих технологических операций: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t>
  </si>
  <si>
    <t xml:space="preserve">Создание системы послепродажного обслуживания воздушных судов и подготовки авиационного персонала для воздушных судов
</t>
  </si>
  <si>
    <t xml:space="preserve">Постановление Правительства РФ от 19.03.2018 № 301 (ред. от 06.12.2018)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
</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</si>
  <si>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</si>
  <si>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</si>
  <si>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ВЭБ.РФ в 2013 - 2016 годах на реализацию инвестиционных проектов создания объектов индустриальных (промышленных) парков и (или) технопарков</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</si>
  <si>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</si>
  <si>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 xml:space="preserve">СПИК может быть заключен на федеральном уровне с привлечением субъекта РФ в качестве одной из сторон контракта, а также на уровне субъекта РФ с привлечением муниципального образования в качестве одной из сторон контракта. Уровень заключения СПИК определяет уровень государственной поддержки его участников. В частности, положения НК РФ применяются только к СПИК, заключенным на федеральном уровне. Порядок заключения СПИК на федеральном уровне регулируется Постановлением Правительства РФ от 16.07.2015 N 708 "О специальных инвестиционных контрактах для отдельных отраслей промышленности".
 Порядок заключения СПИК субъектами РФ и муниципальными образованиями устанавливается соответственно НПА субъектов РФ, муниципальными правовыми актами с учетом порядка заключения СПИК, установленного Правительством РФ, и типовых форм, утвержденных Правительством РФ.
На федеральном уровне СПИК заключается юридическим лицом или индивидуальным предпринимателем с Минпромторгом России или иным уполномоченным ФОИВ (Минэнерго России, Минсельхоз России). Также сторонами федерального СПИК, наряду с вышеуказанными лицами, могут быть уполномоченные органы субъекта РФ и (или) муниципального образования, в том случае, если правовыми актами этих субъектов предусмотрены меры поддержки для участников СПИК.
</t>
  </si>
  <si>
    <t xml:space="preserve">Федеральный закон от 31.12.2014 №488-ФЗ "О промышленной политике в Российской Федерации"; 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
</t>
  </si>
  <si>
    <t>https://gisp.gov.ru/support-measures/list/6922613/</t>
  </si>
  <si>
    <t>Инвестором в целях заключения специального инвестиционного контракта признается лицо, которое на день принятия межведомственной комиссией по специальным инвестиционным контрактам, действующей на основании Положения о межведомственной комиссии по специальным инвестиционным контрактам согласно приложению, решения о заключении специального инвестиционного контракта отвечает следующим требованиям:
сведения о лице внесены в Единый государственный реестр юридических лиц (для юридических лиц) или Единый государственный реестр индивидуальных предпринимателей (для индивидуальных предпринимателей) либо лицо создано в соответствии с законодательством иностранного государства (далее - иностранное лицо);
местом регистрации иностранного лица не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иностранных лиц;
юридическое лицо не находится под контролем юридических лиц, созданных в соответствии с законодательством иностранных государств и местом регистрации которых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лицо не находится в процессе реорганизации и ликвидации и не имеет ограничений на осуществление хозяйственной деятельности в связи с административным приостановлением деятельности;
лицо не имеет признаков банкротства, установленных законодательством Российской Федерации о несостоятельности (банкротстве), и в отношении него в соответствии с законодательством Российской Федерации о несостоятельности (банкротстве) не возбуждено производство по делу о несостоятельности (банкротстве);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лицо обязуется инвестировать в реализацию инвестиционного проекта (нового этапа инвестиционного проекта) не менее 750 млн. рублей (без учета налога на добавленную стоимость), если иной минимальный объем инвестиций не предусмотрен нормативными правовыми актами Российской Федерации, на основании которых инвестор и (или) привлекаемые инвестором лица имеют право на применение к ним мер стимулирования, указанных в специальном инвестиционном контракте.</t>
  </si>
  <si>
    <t xml:space="preserve">По специальному инвестиционному контракту одна сторона - инвестор в предусмотренный этим контрактом срок своими силами или с привлечением иных лиц обязуется создать либо модернизировать и (или) освоить производство промышленной продукции на территории РФ, на континентальном шельфе РФ, в исключительной экономической зоне РФ, а другая сторона - Российская Федерация или субъект РФ в течение такого срока обязуется осуществлять меры стимулирования деятельности в сфере промышленности, предусмотренные законодательством РФ или законодательством субъекта РФ в момент заключения специального инвестиционного контракта.
Законами субъектов РФ, а также правовыми актами муниципальных образований для участников СПИК, заключенных на федеральном уровне, могут быть предусмотрены льготы по налогу на имущество организаций и (или) земельному налогу.
Организации, эксплуатирующие промышленную продукцию, произведенную в рамках реализации СПИК, вправе применить к основной норме амортизации повышающий коэффициент 
Для СПИК, заключенных на уровне субъекта РФ, законами субъекта РФ и правовыми актами муниципальных образований могут быть установлены льготы по налогам и сборам на общих основаниях. В частности, по налогу на прибыль организаций общая ставка налога может быть понижена до 15,5 процента.
Для участников СПИК предусмотрена возможность приобретения статуса единственного поставщика товара, производство которого создается или модернизируется и (или) осваивается на территории Российской Федерации. 
Также заключение СПИК является одним из условий предоставления субсидий Минпромторгом РФ производителю промышленной продукции, действующему на территории Российской Федерации в рамках реализации различных государственных программ.
</t>
  </si>
  <si>
    <t xml:space="preserve">Заключение специального инвестиционного контракта (СПИК) с целью  создания либо модернизации и (или) освоения производства промышленной продукции на территории РФ, на континентальном шельфе РФ, в исключительной экономической зоне РФ.
</t>
  </si>
  <si>
    <t xml:space="preserve">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</si>
  <si>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 xml:space="preserve">Субсидии российским организациям на возмещение части затрат на приобретение (строительство) новых гражданских судов взамен судов, сданных на утилизацию
</t>
  </si>
  <si>
    <t xml:space="preserve">Постановление Правительства РФ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
</t>
  </si>
  <si>
    <t>https://gisp.gov.ru/support-measures/list/7783234/</t>
  </si>
  <si>
    <t xml:space="preserve">Субсидия предоставляется при соблюдении российской организацией следующих условий:
а) приобретение (строительство) российской организацией нового гражданского судна должно осуществляться за счет собственных и (или) заемных средств и (или) кредитных средств, полученных в российских кредитных организациях, или на основании договоров лизинга, заключенных с российскими лизинговыми компаниями;
б) новое гражданское судно должно быть зарегистрировано в Государственном судовом реестре или Российском международном реестре судов;
в) утилизируемое судно должно быть сдано на утилизацию после 1 января 2016 г.;
г) сумма в размере получаемой субсидии должна быть перечислена в счет оплаты приобретения (строительства) нового гражданского судна, в том числе по договорам лизинга, заключенным с российскими лизинговыми компаниями;
д) на 1-е число месяца, предшествующего месяцу, в котором планируется заключение договора о предоставлении субсидии, российская организация должна соответствовать следующим требованиям:
у российской организации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у российской организации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российская организация не находится в процессе реорганизации, ликвидации, банкротства и не имеет ограничений на осуществление хозяйственной деятельности;
российская организация не получает средства из бюджетов бюджетной системы Российской Федерации в соответствии с иными нормативными правовыми актами и муниципальными правовыми актами на цели, предусмотренные пунктом 1 настоящих Правил;
е) строительство нового гражданского судна ранее не поддерживалось за счет средств бюджетов бюджетной системы Российской Федерации в соответствии с нормативными правовыми актами и муниципальными правовыми актами
</t>
  </si>
  <si>
    <t xml:space="preserve"> Субсидии предоставляются в целях обновления флота судами, плавающими под Государственным флагом Российской Федерации, а также для утилизации и рационального вывода из эксплуатации технически устаревших судов. 
Размер субсидии, получаемой российской организацией на одно новое гражданское судно, не может превышать:
а) 15 процентов стоимости судна (без учета налога на добавленную стоимость) в случае приобретения (строительства) нового пассажирского судна;
б) 10 процентов стоимости судна (без учета налога на добавленную стоимость) в случае приобретения (строительства) нового гражданского судна другого типа (за исключением судна рыбопромыслового флота и судна технического флота).</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</si>
  <si>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27.04.2008 №502</t>
  </si>
  <si>
    <t>Порядок предоставления субсидии определен Постановлением Правительства Российской Федерации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</si>
  <si>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Субсидии из федерального бюджета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</si>
  <si>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создание нового бизнеса</t>
  </si>
  <si>
    <t>режим благоприятствования</t>
  </si>
  <si>
    <t>межбюджетные трансферты</t>
  </si>
  <si>
    <t>модернизация действующего предприятия / создание нового бизнеса</t>
  </si>
  <si>
    <t>кредитование, займ, участие в капитале</t>
  </si>
  <si>
    <t>Выполнение функций проектного офиса по реализации проектов развития в моногородах</t>
  </si>
  <si>
    <t>консультирование</t>
  </si>
  <si>
    <t>НКО</t>
  </si>
  <si>
    <t xml:space="preserve">Предоставление грантов на конкурсной основе некоммерческим неправительственным НКО,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социальное обслуживание, социальная поддержка и защита граждан; охрана здоровья граждан, пропаганда здорового образа жизни; поддержка семьи, материнства, отцовства и детства;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поддержка проектов в области науки, образования, просвещения; поддержка проектов в области культуры и искусства; сохранение исторической памяти; защита прав и свобод человека и гражданина, в том числе защита прав заключённых; охрана окружающей среды и защита животных; укрепление межнационального и межрелигиозного согласия; развитие общественной дипломатии и поддержка соотечественников ;развитие институтов гражданского общества. </t>
  </si>
  <si>
    <t>новый социальный проект</t>
  </si>
  <si>
    <t>гранты</t>
  </si>
  <si>
    <t>прямой</t>
  </si>
  <si>
    <t>ИП / ЮЛ</t>
  </si>
  <si>
    <t>ЮЛ</t>
  </si>
  <si>
    <t>обеспечение текущей деятельности</t>
  </si>
  <si>
    <t>субсидирование</t>
  </si>
  <si>
    <t>через соглашение с субъектом Российской Федерации</t>
  </si>
  <si>
    <t>прямой / через соглашение с субъектом Российской Федерации</t>
  </si>
  <si>
    <t>модернизация действующего предприятия</t>
  </si>
  <si>
    <t>модернизация действующего предприятия / создание нового бизнеса / обеспечение текущей деятельности</t>
  </si>
  <si>
    <t>субъект РФ</t>
  </si>
  <si>
    <t xml:space="preserve">создание нового бизнеса </t>
  </si>
  <si>
    <t>модернизация действующего предприятия / создание нового бизнес</t>
  </si>
  <si>
    <t>модернизация действующего предприятия / обеспечение текущей деятельности</t>
  </si>
  <si>
    <t>ВЭБ.РФ</t>
  </si>
  <si>
    <t>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оператором программы ВЭБ и  входящими в синдикат банками (предоставляют 80% заемного финансирования). Долговое финансирование будет разделено на три транша (до 40, 40 и 20% соответственно). Транш А – бумаги самой фабрики, гарантированные бюджетом. Ставка не должна превышать стоимость привлечения денег для фабрики плюс ее маржа, которая покроет ее административные расходы и премию за кредитный риск, размер будет определяться по документам ВЭБа. Транш Б – деньги кредиторов, транш В – ВЭБа, который должен защитить первые два выпуска.</t>
  </si>
  <si>
    <t xml:space="preserve">Поддержка инвестиционных проектов, реализуемых на территории Российской Федерации на основе проектного финансирования. 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
</t>
  </si>
  <si>
    <t xml:space="preserve">субъект РФ </t>
  </si>
  <si>
    <t xml:space="preserve"> через соглашение с субъектом Российской Федерации</t>
  </si>
  <si>
    <t xml:space="preserve">модернизация действующего предприятия / создание нового бизнеса / обеспечение текущей деятельности </t>
  </si>
  <si>
    <t xml:space="preserve">модернизация действующего предприятия / обеспечение текущей деятельности </t>
  </si>
  <si>
    <t xml:space="preserve">ИП / ЮЛ / субъект РФ </t>
  </si>
  <si>
    <t xml:space="preserve">ЮЛ / субъект РФ </t>
  </si>
  <si>
    <t>займ</t>
  </si>
  <si>
    <t>займ / лизинг</t>
  </si>
  <si>
    <t xml:space="preserve">займ </t>
  </si>
  <si>
    <t xml:space="preserve">модернизация действующего предприятия </t>
  </si>
  <si>
    <t xml:space="preserve">кредитование, займ, участие в капитале / лизинг </t>
  </si>
  <si>
    <t>гарантии</t>
  </si>
  <si>
    <t>Федеральный закон от 12.01.1996 № 7-ФЗ «О некоммерческих организациях»; Указ Президента РФ от 30.01.2019 №30; Положение о конкурсе на предоставление грантов Президента Российской Федерации на развитие гражданского общества</t>
  </si>
  <si>
    <t>Конкурс проводится Фондом президентских грантов в соответствии с Указом Президента Российской Федерации от 30.01.2019 №30 «О грантах Президента Российской Федерации, предоставляемых на развитие гражданского общества».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</si>
  <si>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Характеристика меры поддержки</t>
  </si>
  <si>
    <t xml:space="preserve">Развитие центров экономического роста субъектов Российской Федерации, входящих в состав Дальневосточного федерального округа
</t>
  </si>
  <si>
    <t xml:space="preserve">Предоставление иных межбюджетных трансфертов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</si>
  <si>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https://minvr.ru/activity/</t>
  </si>
  <si>
    <t xml:space="preserve">Реализация мероприятий по социально-экономическому развитию субъектов Российской Федерации, входящих в состав Северо-Кавказского федерального округа
</t>
  </si>
  <si>
    <t xml:space="preserve">Поддержка реализации инвестиционных проектов, включенных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t>
  </si>
  <si>
    <t>Постановление Правительства РФ от 15.04.2014 №309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t>
  </si>
  <si>
    <t xml:space="preserve">займ, участие в капитале </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</si>
  <si>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 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</si>
  <si>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</si>
  <si>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Минкомсвязь России</t>
  </si>
  <si>
    <t>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t>
  </si>
  <si>
    <t xml:space="preserve"> прочее </t>
  </si>
  <si>
    <t xml:space="preserve">прочее </t>
  </si>
  <si>
    <t xml:space="preserve">Субсидии предоставляются в целях софинансирования расходных обязательств субъектов Российской Федерации, связанных с реализацией проектов (мероприятий), направленных на становление информационного общества в субъектах Российской Федерации, предусмотренных в государственных программах субъектов Российской Федерации.
Проектом (мероприятием), направленным на становление информационного общества в субъектах Российской Федерации является автоматизация приоритетных видов регионального государственного контроля (надзора) в целях внедрения риск-ориентированного подхода
</t>
  </si>
  <si>
    <t>Субъектом поддержки является субъект Российской Федерации. Условиями предоставления субсидии являются:
а)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и порядок определения объемов указанных ассигнований, если иное не установлено актами Президента Российской Федерации или Правительства Российской Федерации;
в) заключение соглашения о предоставлении субсидии между Министерством цифрового развития, связи и массовых коммуникаций Российской Федерации, до которого как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t>
  </si>
  <si>
    <t xml:space="preserve">Правила предоставления и распределения субсидий на поддержку региональных проектов в сфере информационных технологий в рамках подпрограммы "Информационное государство" государственной программы Российской Федерации "Информационное общество (2011 - 2020 годы)" утверждены в Приложении 2 к госпрограмме, утвержденной Постановлением Правительства РФ от 15.04.2014 №313
</t>
  </si>
  <si>
    <t xml:space="preserve">Предоставление субсидии из федерального бюджета бюджетам субъектов Российской Федерации на поддержку региональных проектов в сфере информационных технологий
</t>
  </si>
  <si>
    <t xml:space="preserve">https://digital.gov.ru/ru/activity/directions/142/
</t>
  </si>
  <si>
    <t xml:space="preserve">Субсидии предоставляются из федерального бюджета бюджетам субъектов Российской Федерации на софинансирование государственных программ субъектов Российской Федерации на:
1) приобретение спортивного оборудования и инвентаря для приведения организаций спортивной подготовки в нормативное состояние по следующим направлениям:
- развитие материально-технической базы спортивных школ олимпийского резерва;
- совершенствование спортивной подготовки по хоккею;
2) оснащение объектов спортивной инфраструктуры спортивно-технологическим оборудованием по следующим направлениям:
- создание малых спортивных площадок, монтируемых на открытых площадках или в закрытых помещениях, на которых возможно проводить тестирование ГТО;
- 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 создание или модернизация футбольных полей с искусственным покрытием.
3) создание и модернизацию объектов спортивной инфраструктуры региональной (муниципальной) собственности для занятий физкультурой и спортом (при этом объекты спорта могут создаваться в рамках государственно-частного (муниципально-частного) партнерства).
4) развитие сети плоскостных спортивных сооружений в сельской местности, в которой реализуются инвестиционные проекты в сфере агропромышленного комплекса, в рамках реализации федерального проекта "Спорт - норма жизни" национального проекта "Демография".
Субсидии предоставляются на основании соглашения, подготавливаемого и заключаемого в государственной системе "Электронный бюджет". Установлены правила расчета размера субсидий
</t>
  </si>
  <si>
    <t>Постановление Правительства РФ от 15.04.2014 №302 "Об утверждении государственной программы Российской Федерации "Развитие физической культуры и спорта"</t>
  </si>
  <si>
    <t>субъект РФ / учреждения социальной сферы</t>
  </si>
  <si>
    <t xml:space="preserve"> - создание и модернизация объектов спортивной инфраструктуры региональной собственности для занятий физической культурой и спортом</t>
  </si>
  <si>
    <t xml:space="preserve"> - оснащение объектов спортивной инфраструктуры спортивно-технологическим оборудованием
</t>
  </si>
  <si>
    <t xml:space="preserve"> - приобретение спортивного оборудования и инвентаря для приведения организаций спортивной подготовки в нормативное состояние
</t>
  </si>
  <si>
    <t xml:space="preserve">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приобретения спортивного оборудования и инвентаря для приведения организаций спортивной подготовки в нормативное состояние приведены в приложении №31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оснащения объектов спортивной инфраструктуры спортивно-технологическим оборудованием приведены в приложении №32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создания и модернизации объектов спортивной инфраструктуры государственной собственности субъектов Российской Федерации (муниципальной собственности) для занятий физической культурой и спортом приведены в приложении №33.
Правила предоставления и распределения субсидий из федерального бюджета бюджетам субъектов Российской Федерации на развитие сети плоскостных спортивных сооружений в сельской местности приведены в приложении №34 к государственной программе Российской Федерации "Развитие физической культуры и спорта".
</t>
  </si>
  <si>
    <t>Субсидии предоставляются субъектам Российской Федерации при соблюдении следующих условий:
а) наличие правовых актов субъекта Российской Федерации, в том числе государственных программ субъектов Российской Федерации или подпрограмм государственных программ субъектов Российской Федерации, мероприятия которых соответствуют установленным Правилам, в целях софинансирования которых предоставляются субсидии, в соответствии с требованиями нормативных правовых актов Российской Федерации;
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обязательства субъекта Российской Федерации по реализации государственной программы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соглашения между Министерством спорта Российской Федерации и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</si>
  <si>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включают в себя одно или несколько из следующих мероприятий:
а) модернизация инфраструктуры общего образования (строительство зданий (пристрой к зданиям) общеобразовательных организаций, приобретение (выкуп) зданий общеобразовательных организаций, проведение капитального ремонта, реконструкция), возврат в систему общего образования зданий, используемых не по назначению, приобретение (выкуп) зданий общеобразовательных организаций, в том числе оснащение новых мест в общеобразовательных организациях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 (далее - средства обучения и воспитания);
б) оптимизация загруженности общеобразовательных организаций, повышение эффективности использования помещений образовательных организаций разных типов, включая профессиональные образовательные организации, организации дополнительного образования и образовательные организации высшего образования, проведение организационных мероприятий, направленных на оптимизацию образовательной деятельности, и кадровых решений, в том числе решений по повышению квалификации педагогических работников начального общего, основного общего и среднего общего образования;
в) поддержка развития негосударственного сектора общего образования.
</t>
  </si>
  <si>
    <t>Предусматриваются следующие обязательства субъекта Российской Федерации:
а) направление иного межбюджетного трансферта на финансовое обеспечение мероприятий по созданию в субъекте Российской Федерации дополнительных мест для детей в возрасте до 3 лет в дошкольных организациях; б) в случае направления иных межбюджетных трансфертов на создание дополнительных мест для детей старше 3 лет в дошкольных организациях - обеспечение за счет средств бюджета субъекта Российской Федерации (местного бюджета) создания в организациях, осуществляющих образовательную деятельность по образовательным программам дошкольного образования, не менее соответствующего количества дополнительных мест для детей в возрасте до 3 лет путем строительства, реконструкции, выкупа, перепрофилирования, капитального ремонта, поддержки государственно-частного партнерства, концессионных соглашений в период действия соглашения; в) использование экономически эффективной проектной документации повторного использования, в случае отсутствия такой документации - типовой проектной документации для объектов образовательных организаций из соответствующих реестров Министерства строительства и жилищно-коммунального хозяйства Российской Федерации при осуществлении расходов бюджета субъекта Российской Федерации, источником софинансирования которых является иной межбюджетный трансферт; г) обеспечение 24-часового онлайн-видеонаблюдения с трансляцией в информационно-телекоммуникационной сети "Интернет" за объектами строительства, на софинансирование расходов которых направляется иной межбюджетный трансферт.</t>
  </si>
  <si>
    <t xml:space="preserve">Софинансирование реализации государственных программ субъектов Российской Федерации в части мероприятий, направленных на создание дополнительных мест для детей в возрасте до 3 лет в дошкольных организациях (далее - региональные программы) путем строительства зданий (пристройки к зданию), приобретения (выкупа) зданий (пристройки к зданию) и помещений дошкольных организаций, в отношении которых имеется типовая проектная документация из соответствующих реестров Министерства строительства и жилищно-коммунального хозяйства Российской Федерации, а также предоставления межбюджетных трансфертов из бюджета субъекта Российской Федерации местным бюджетам для оказания финансовой поддержки выполнения органами местного самоуправления полномочий по вопросам местного значения в рамках реализации региональной программы.
</t>
  </si>
  <si>
    <t xml:space="preserve">Содействие созданию в субъектах Российской Федерации дополнительных мест для детей в возрасте  до 3 лет в образовательных организациях, осуществляющих образовательную деятельность по образовательным программам дошкольного образования 
</t>
  </si>
  <si>
    <t>Реализация федерального проекта "Содействие занятости женщин - создание условий дошкольного образования для детей в возрасте до трех лет". Условиями предоставления иных межбюджетных трансфертов являются: а) наличие в субъекте Российской Федерации утвержденной правовым актом субъекта Российской Федерации региональной программы, включающей в себя в том числе одно или несколько мероприятий, предусмотренных пунктом 2 настоящих Правил, в целях финансового обеспечения которых предоставляются иные межбюджетные трансферты; б) наличие в бюджете субъекта Российской Федерации бюджетных ассигнований на исполнение расходного обязательства субъекта Российской Федерации, связанного с реализацией региональной программы в части мероприятий по созданию дополнительных мест для детей в возрасте от 2 месяцев до 3 лет, софинансирование которого осуществляется из федерального бюджета, в объеме, необходимом для его исполнения, включающем размер планируемого к предоставлению из федерального бюджета иного межбюджетного трансферта; в) заключение соглашения между  между Министерством образования и науки Российской Федерации и высшим исполнительным органом государственной власти субъекта Российской Федерации.</t>
  </si>
  <si>
    <t>Софинансирование расходных обязательств субъектов Российской Федерации, возникающих при реализации федерального проекта "Современная школа"</t>
  </si>
  <si>
    <t xml:space="preserve">Софинансирование из федерального бюджета реализации региональных мероприятий в составе федерального проекта «Современная школа», направленных на: 
- обновление материально-технической базы для формирования у обучающихся современных технологических и гуманитарных навыков;
- поддержка образования для детей с ограниченными возможностями здоровья;
- создание новых мест в общеобразовательных организациях, расположенных в сельской местности и поселках городского типа;
- модернизация инфраструктуры общего образования в отдельных субъектах Российской Федерации;
-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t>
  </si>
  <si>
    <t>Софинансирование расходных обязательств субъектов Российской Федерации, возникающих при реализации федерального проекта "Успех каждого ребенка"</t>
  </si>
  <si>
    <t>Софинансирование из федерального бюджета реализации региональных мероприятий в составе федерального проекта «Успех каждого ребенка», направленных на:  
- создание детских технопарков "Кванториум";
- создание ключевых центров развития детей; 
- создание центров выявления и поддержки одаренных детей; 
- создание новых мест дополнительного образования детей.</t>
  </si>
  <si>
    <t>Софинансирование расходных обязательств субъектов Российской Федерации, возникающих при реализации федерального проекта "Социальная активность"</t>
  </si>
  <si>
    <t>Софинансирование из федерального бюджета реализации региональных мероприятий в составе федерального проекта «Социальная активность», направленных на:  
- создание сети ресурсных центров по поддержке добровольчества;
- проведение Всероссийского конкурса лучших региональных практик поддержки волонтерства "Регион добрых дел".</t>
  </si>
  <si>
    <t>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одну смену, динамики численности детей школьного возраста и сохранения существующего односменного режима обучения;
б) наличие в субъекте Российской Федерации зданий общеобразовательных организаций, которые находятся в аварийном состоянии, и (или) требуют капитального ремонта, и (или) не имеют санитарно-гигиенических помещений, и (или) не соответствуют современным требованиям к условиям обучения и (или) сменности обучения в общеобразовательных организациях;
в) наличие региональной программы, предусматривающей мероприятия, указанные в пункте 2 настоящих Правил;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 включая их оснащение средствами обучения и воспитания, в соответствии с санитарно-эпидемиологическими требованиями, строительными и противопожарными нормами, федеральными государственными образовательными стандартами общего образования, а также в соответствии с перечнем средств обучения и воспитания, соответствующих современным условиям обучения, необходимых при оснащении общеобразовательных организаций в целях реализации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 Указанный перечень, критерии его формирования и требования к функциональному оснащению, а также норматив стоимости оснащения одного места обучающегося средствами обучения и воспитания утверждаются Министерством образования и науки Российской Федерации.</t>
  </si>
  <si>
    <t xml:space="preserve">Субсидии предоставляются бюджетам субъектов Российской Федерации, заявки которых прошли отбор в порядке, установленном Министерством просвещения Российской Федерации.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</si>
  <si>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Минпросвещения России заявку на участие в отборе (далее - заявка). Состав и сроки представления заявки устанавливаются указанным Министерством.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между Министерством просвещения Российской Федерации и высшим исполнительным органом государственной власти субъекта Российской Федерации о предоставлении субсидии.</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</si>
  <si>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Федеральное агентство по делам молодежи заявку на участие в отборе (далее - заявка). Состав и сроки представления заявки устанавливаются указанным ведомством.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с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</si>
  <si>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бюджетам субъектов Российской Федерации, заявки которых прошли отбор в порядке, установленном Федеральное агентство по делам молодежи.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</si>
  <si>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Постановление Правительства РФ от 26.12.2017 №1640  "Об утверждении государственной программы Российской Федерации "Развитие здравоохранения"</t>
  </si>
  <si>
    <t>Субсидии предоставляются по результатам отбора субъектов Российской Федерации. Критерии отбора включают в себя, в том числе: а) наличие акта Президента Российской Федерации или Правительства Российской Федерации либо поручения или указания Президента Российской Федерации или поручения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на территории конкретного субъекта Российской Федерации;
б) обязательство высшего исполнительного органа государственной власти субъекта Российской Федерации по финансовому обеспечению строительства (реконструкции, в том числе с элементами реставрации, техническом перевооружении) или приобретению объекта в государственную собственность субъекта Российской Федерации (муниципальную собственность) за счет средств бюджета субъекта Российской Федерации и (или) по предоставлению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в соответствии с уровнем софинансирования, предусмотренным пунктом 6 Правил.</t>
  </si>
  <si>
    <t xml:space="preserve">Размер субсидий определяется актом Президента Российской Федерации или Правительства Российской Федерации либо в соответствии с поручением или указанием Президента Российской Федерации или поручением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с учетом количественной оценки соответствующих затрат.
В случае реализации в отдельных субъектах Российской Федерации в соответствии с актами Президента Российской Федерации и (или) Правительства Российской Федерации индивидуально определенных мероприятий, имеющих общегосударственное значение, уровень софинансирования расходного обязательства субъекта Российской Федерации из федерального бюджета может устанавливаться с превышением предельного уровня софинансирования расходного обязательства субъекта Российской Федерации из федерального бюджета, рассчитанного в соответствии с пунктом 13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в размере не более 99 процентов.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подготовленного (сформированного)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</si>
  <si>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Субсидии предоставляются в целях софинансирования расходных обязательств субъектов Российской Федерации, возникающих при строительстве (реконструкции, в том числе с элементами реставрации, техническом перевооружении)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t>
  </si>
  <si>
    <t>Предоставление субсидий из федерального бюджета бюджетам субъектов РФ на софинансирование расходов  на строительство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объектов муниципальной собственности или приобретении объектов недвижимого имущества в муниципальную собственность</t>
  </si>
  <si>
    <t xml:space="preserve">Приказ Минздрава России от 22.05.2018 №260 (ред. от 21.12.2018)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
</t>
  </si>
  <si>
    <t xml:space="preserve">Субсидии в целях развития паллиативной медицинской помощи
</t>
  </si>
  <si>
    <t xml:space="preserve">Субсидии предоставляются в целях софинансирования расходных обязательств субъектов Российской Федерации, связанных с реализацией следующих мероприятий:
а) обеспечение лекарственными препаратами, в том числе для обезболивания;
б) обеспечение медицинских организаций, оказывающих паллиативную медицинскую помощь, медицинскими изделиями, в том числе для использования на дому.
</t>
  </si>
  <si>
    <t xml:space="preserve">Постановление Правительства РФ от 26.12.2017 №1640 "Об утверждении государственной программы Российской Федерации "Развитие здравоохранения"
</t>
  </si>
  <si>
    <t xml:space="preserve">Субъекты Российской Федерации. Критериями отбора субъекта Российской Федерации для предоставления субсидии являются:
а) наличие в субъекте Российской Федерации медицинских организаций, оказывающих медицинскую помощь неизлечимым больным;
б) наличие нормативного правового акта, утверждающего государственную программу субъектов Российской Федерации, включающую мероприятия по развитию паллиативной медицинской помощи и содержащую целевые показатели результативности использования субсидии
</t>
  </si>
  <si>
    <t xml:space="preserve">Субсидия предоставляется на основании соглашения между Министерством здравоохранения Российской Федерации и высшим исполнительным органом государственной власти субъекта Российской Федерации, которое заключается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Условиями предоставления субсидии являются:
а) наличие в субъекте Российской Федерации лиц, нуждающихся в оказании паллиативной медицинской помощи, и системы их учета;
б)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в) наличие в бюджете субъекта Российской Федерации бюджетных ассигнований на финансовое обеспечение расходных обязательств субъекта Российской Федерации, софинансирование которых осуществляется из федерального бюджета, в объеме, необходимом для исполнения указанных обязательств, включающем размер планируемой к предоставлению из федерального бюджета субсидии;
г) заключение соглашения в соответствии с пунктом 10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№999 "О формировании, предоставлении и распределении субсидий из федерального бюджета бюджетам субъектов Российской Федерации".
</t>
  </si>
  <si>
    <t xml:space="preserve">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t>
  </si>
  <si>
    <t xml:space="preserve">Критериями отбора субъектов Российской Федерации для предоставления субсидий являются:
а) наличие утвержденного уполномоченным органом исполнительной власти субъекта Российской Федерации и согласованного с Министерством здравоохранения Российской Федерации перечня вакантных должностей медицинских работников в медицинских организациях и их структурных подразделениях, при замещении которых осуществляются единовременные компенсационные выплаты на очередной финансовый год (программного реестра должностей);
б) наличие заявки высшего исполнительного органа государственной власти субъекта Российской Федерации на участие в мероприятии, содержащей сведения о планируемой численности участников мероприятия (врачей, фельдшеров).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</si>
  <si>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Программа "Земский доктор" Компенсационная выплата в размере 1 млн.рублей врачам, 0,5 млн. руб. фельдшерам, решившим переехать в сельскую местность с целью осуществления трудовой деятельности.
</t>
  </si>
  <si>
    <t xml:space="preserve">Возраст врачей, фельдшеров - с 25 до 50 лет. Врачи будут направляться не только в маленькие села, но и районные центры, численность которых достигает  до 50 тысяч человек. </t>
  </si>
  <si>
    <t xml:space="preserve">Субсидии из федерального бюджета предоставляются в целях софинансирования расходных обязательств субъектов Российской Федерации по реализации мероприятий (укрупненных инвестиционных проектов), предусматривающих осуществление капитальных вложений, и (или) мероприятий, не предусматривающих осуществление капитальных вложений, связанных с реализацией государственных программ (подпрограмм) субъектов Российской Федерации формирования современной городской среды, а также с предоставлением субсидий местным бюджетам из бюджета субъекта Российской Федерации на реализацию муниципальных программ, направленных на реализацию мероприятий по благоустройству территорий муниципальных образований, в том числе территорий муниципальных образований соответствующего функционального назначения (площадей, набережных, улиц, пешеходных зон, скверов, парков, иных территорий) (далее - общественные территории), дворовых территорий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</si>
  <si>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</si>
  <si>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15.1)</t>
  </si>
  <si>
    <t>Субсидии предоставляются на следующие цели:
а) строительство (реконструкция, в том числе с элементами реставрации, техническое перевооружение)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в том числе с элементами реставрации, технического перевооружения)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в том числе с элементами реставрации, техническое перевооружение)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t>
  </si>
  <si>
    <t>http://www.minstroyrf.ru/trades/realizaciya-gosudarstvennyh-programm/</t>
  </si>
  <si>
    <t xml:space="preserve">Субсидии предоставляются на следующие цели:
а) строительство, реконструкция (модернизация)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(модернизации)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(модернизацию)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
</t>
  </si>
  <si>
    <t xml:space="preserve">Субсидии на софинансирование мероприятий, предусмотренных государственными программами субъектов Российской Федерации, по строительству (реконструкции, в том числе с элементами реставрации, техническому перевооружению) очистных сооружений водопроводно-канализационного хозяйства,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</si>
  <si>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Субсидии из федерального бюджета бюджетам субъектов Российской Федерации, за исключением гг. Москвы и Санкт-Петербурга, на софинансирование мероприятий, предусмотренных государственными программами субъектов Российской Федерации, по строительству, реконструкции (модернизации) объектов питьевого водоснабжения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</si>
  <si>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15.2)</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</si>
  <si>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№15.2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</si>
  <si>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Субъекты Российской Федерации, муниципальные образования.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t>
  </si>
  <si>
    <t xml:space="preserve">Субъекты Российской Федерации, муниципальные образования. В распределении субсидий участвуют Республика Марий Эл, Республика Татарстан, Чувашская Республика, Астраханская, Волгоградская, Вологодская, Ивановская, Костромская, Московская, Нижегородская, Самарская, Саратовская, Тверская, Ульяновская и Ярославская области.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настоящих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настоящих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</si>
  <si>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№15.1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</si>
  <si>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 xml:space="preserve">Субсидия предоставляется из федерального бюджета бюджетам субъектов РФ, на территориях которых расположены муниципальные образования - победители Всероссийского конкурса лучших проектов создания комфортной городской среды (далее - конкурс), для поощрения победителей конкурса. </t>
  </si>
  <si>
    <t xml:space="preserve">ВЭБ.РФ предоставляет финансирование на возвратной основе, выдает гарантии и поручительства, участвует в уставных (складочных) капиталах коммерческих организаций. </t>
  </si>
  <si>
    <t>Меморандум о финансовой политике государственной корпорации развития ВБ.РФ утвержден распоряжением Правительства Российской Федерации от 23 июля 2018 года №1510-р</t>
  </si>
  <si>
    <t xml:space="preserve">Постановление Правительства РФ от 15.02.2018 №158 (ред. от 06.06.2018) «О программе «Фабрика проектного финансирования»
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</si>
  <si>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региональной гаратнтийной организацией  (РГО) -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
Гарантия Корпорации предоставляется по кредиту на рефинансирование кредитов любого банка, в том числе выданных на инвестиционные цели, оборотные средства, рефинансирование ранее выданных Кредитов, и на смешанные цели.
Гарантия выдается только при наличии по Кредитному договору обеспечения в виде поручительства РГО, обеспечивающего исполнение обязательств Заемщика по возврату Банку не менее 10% текущей суммы основного долга, невозвращенной в установленные Кредитным договором порядке и сроки без учета процентов за пользование Кредитом и иных платежей.</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</si>
  <si>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 
1. Обратиться за предоставлением кредита/займа в банк-партнер/организацию-партнер АО «Корпорация «МСП»; 
2. Получить предварительное одобрение кредита/займа с условием предоставления гарантии АО «Корпорация «МСП» и поручительства РГО; 
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
4. Получить кредит/займ после предоставления гарантии АО «Корпорация «МСП». Информация о гарантийной поддержке размещена на сайте АО «Корпорация «МСП» по адресу http://corpmsp.ru/finansovaya-podderzhka/garantiynaya-podderzhka-subektov-msp-ngs/.</t>
  </si>
  <si>
    <t xml:space="preserve">Гарантийная поддержка субъектов МСП, зарегистрированных в монопрофильных муниципальных образованиях Российской Федерации, выдаваемая совместно с поручительством РГО </t>
  </si>
  <si>
    <t xml:space="preserve">гарантии </t>
  </si>
  <si>
    <t xml:space="preserve">Гарантийная поддержка субъектов МСП (гарантии с участием коммерческих банков; гарантии с участием коммерческих банков и региональных гарантийных организаций (РГО)).
</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</si>
  <si>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
Базовые требования: 1. Соответствие требованиям ст.4 Федерального закона №209-ФЗ; 2 Любые виды предпринимательской деятельности; 3 Регистрация бизнеса на территории Российской Федерации; 4 Отсутствие отрицательной кредитной истории по кредитам с гарантией АО «Корпорация «МСП»; 5. Отсутствие просроченной задолженности по налогам, сборам и т.п.6. Не применяются процедуры несостоятельности (банкротства).</t>
  </si>
  <si>
    <t>Указ Президента Российской Федерации от 30.01.2019 №30 «О грантах Президента Российской Федерации, предоставляемых на развитие гражданского общества; Приказ Фонда президентских грантов от 30.01.2019 №1</t>
  </si>
  <si>
    <t xml:space="preserve">Корпорация МСП предоставляет гарантии:
- с участием Банков (прямая гарантия для инвестиций, прямая гарантия для застройщиков; прямая гарантия для обеспечения исполнения контракта; прямая гарантия для обеспечения кредитов на исполнение контрактов; прямая гарантия для обеспечения кредитов предприятиям, зарегистрированным в республике Крым и/или городе федерального значения Севастополь; прямая гарантия для обеспечения финансирования индустриальных парков; прямая гарантия для обеспечения выданных кредитов; прямая гарантия для обеспечения реструктурируемых/рефинансируемых кредитов; прямая гарантия для обеспечения кредитов для неторгового сектора с целью пополнения оборотных средств; прямая гарантия для микрофинансовых организаций и лизинговых компаний; прямая гарантия для развития сельскохозяйственной кооперации; прямая гарантия для факторинговых компаний; прямая гарантия для стартапов; прямая гарантия для быстрорастущих инновационных, высокотехнологичных предприятий; прямая гарантия для начинающих предпринимателей старше 45 лет).
- с участием Банков и РГО (контргарантия; синдицированная гарантия; прямая гарантия, выдаваемая совместно с поручительством РГО (согарантия); прямая гарантия для экспортеров, выдаваемая совместно с поручительством РГО (согарантия для экспортеров); прямая гарантия для сельскохозяйственных кооперативов, выдаваемая совместно с поручительством РГО (согарантия для сельскохозяйственных кооперативов); прямая гарантия для быстрорастущих инновационных, высокотехнологичных предприятий, выдаваемая совместно с поручительством РГО (согарантия для быстрорастущих предприятий); прямая гарантия для содействия занятости лиц старше 45 лет, выдаваемая совместно с поручительством РГО (согарантия для занятости лиц старше 45 лет); прямая гарантия для развития физической культуры и спорта, выдаваемая совместно с поручительством РГО (согарантия для развития физической культуры и спорта).
</t>
  </si>
  <si>
    <t>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 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 Максимальный срок действия гарантии — 184 мес. Вознаграждение за гарантию - 0,75% годовых от суммы гарантии за весь срок действия гарантии.</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</si>
  <si>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t>
  </si>
  <si>
    <t xml:space="preserve">модернизация действующего предприятия / создание нового бизнеса </t>
  </si>
  <si>
    <t>кредитование</t>
  </si>
  <si>
    <t>Предоставление финансирования: на инвестиционные цели (на срок до 3 лет по ставке 9,9% годовых, сумма кредита от 1 до 10 млн. руб.), на цели пополнения оборотных средств (на срок до 3 лет по ставке 10,6% годовых, сумма кредита от 1 до 500 млн. руб.).</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</si>
  <si>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 1) регистрация юридического лица осуществлена на территории моногорода; 2) деятельность юридического лица осуществляется исключительно на территории моногорода; 3) юридическое лицо не является градообразующей организацией моногорода или ее дочерней организацией.</t>
  </si>
  <si>
    <t xml:space="preserve">Субсидирование транспортировки сельскохозяйственной и продовольственной продукции наземным, в том числе железнодорожным, транспортом
</t>
  </si>
  <si>
    <t>Постановление Правительства РФ от 24.05.2017 № 620 (в ред. от 16.06.2018) "Об утверждении Правил предоставления из федерального бюджета субсидии акционерному обществу "Российский экспортный центр" на цели субсидирования процентных ставок по экспортным кредитам, предоставляемым коммерческими банками"</t>
  </si>
  <si>
    <t xml:space="preserve">Субсидирование процентных ставок по экспортным кредитам, предоставляемым коммерческими банками
</t>
  </si>
  <si>
    <t>Постановление Правительства РФ от 17.12.2016 № 1388 (ред. от 01.11.2017) "О предоставлении субсидий из федерального бюджета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t>
  </si>
  <si>
    <t>Постановление Правительства РФ от 24.04.2017 № 488 "Об утверждении Правил предоставления из федерального бюджета субсидии акционерному обществу "Российский экспортный центр" на финансирование части затрат, связанных с продвижением высокотехнологичной, инновационной и иной продукции и услуг на внешние рынки"</t>
  </si>
  <si>
    <t>Субсидирование части затрат, связанных с продвижением высокотехнологичной, инновационной и иной продукции и услуг на внешние рынки</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</si>
  <si>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 Постановление Правительства Российской Федерации от 26 апреля 2017 г. № 496; Приказ Министерства промышленности и торговли Российской Федерации от 23.06.2017 г. № 1993; Постановление правительства Российской Федерации от 17.12.2016 № 1388.Постановление от 15.12.2016 года №1368.</t>
  </si>
  <si>
    <t xml:space="preserve">консультирование </t>
  </si>
  <si>
    <t>ИП/ЮЛ</t>
  </si>
  <si>
    <t>поддержка экспорта</t>
  </si>
  <si>
    <t>связанных с одержанием рабочих мест, использование энергоресурсов, производством  продукции</t>
  </si>
  <si>
    <t>выпуск и поддержка гарантийных обязательств</t>
  </si>
  <si>
    <t>7, 8, 9, 17, 20, 25</t>
  </si>
  <si>
    <t>21, 30, 31, 32, 43, 46, 49</t>
  </si>
  <si>
    <t>13, 14, 16,</t>
  </si>
  <si>
    <r>
      <t xml:space="preserve">15, </t>
    </r>
    <r>
      <rPr>
        <i/>
        <u/>
        <sz val="13"/>
        <color theme="1"/>
        <rFont val="Times New Roman"/>
        <family val="1"/>
        <charset val="204"/>
      </rPr>
      <t>26,</t>
    </r>
    <r>
      <rPr>
        <b/>
        <sz val="13"/>
        <color theme="1"/>
        <rFont val="Times New Roman"/>
        <family val="1"/>
        <charset val="204"/>
      </rPr>
      <t xml:space="preserve"> 36, 37, 42</t>
    </r>
  </si>
  <si>
    <t xml:space="preserve"> - универсальные</t>
  </si>
  <si>
    <t>12, 28</t>
  </si>
  <si>
    <t xml:space="preserve"> - производители колесных транспортных средств</t>
  </si>
  <si>
    <t xml:space="preserve">7, 8, 9, </t>
  </si>
  <si>
    <t xml:space="preserve"> - производителя средств производства</t>
  </si>
  <si>
    <t xml:space="preserve"> - организации легкой промышленности</t>
  </si>
  <si>
    <t>18, 19</t>
  </si>
  <si>
    <t xml:space="preserve"> - организации народных художественных промыслов</t>
  </si>
  <si>
    <t xml:space="preserve">  - индустрия детских товаров</t>
  </si>
  <si>
    <t xml:space="preserve"> - производство редких и редкоземельных металлов</t>
  </si>
  <si>
    <t xml:space="preserve"> - организации лесопромышленного комплекса</t>
  </si>
  <si>
    <t xml:space="preserve"> -  организации реабилитационной индустрии</t>
  </si>
  <si>
    <t xml:space="preserve"> - индустрия инжиниринга и промышленного дизайна</t>
  </si>
  <si>
    <t xml:space="preserve"> - НКО</t>
  </si>
  <si>
    <t xml:space="preserve"> - авиационная промышленность</t>
  </si>
  <si>
    <t xml:space="preserve"> - судостроение</t>
  </si>
  <si>
    <t xml:space="preserve"> - фармакология, производство медицинских изделий</t>
  </si>
  <si>
    <t>45, 47, 48</t>
  </si>
  <si>
    <t>46, 49</t>
  </si>
  <si>
    <t xml:space="preserve"> - ОПК</t>
  </si>
  <si>
    <t>97, 98</t>
  </si>
  <si>
    <t xml:space="preserve"> - радиоэлектроника</t>
  </si>
  <si>
    <t>на уплату процентов по кредитам, выплату купонного дохода, лизинговые платежи</t>
  </si>
  <si>
    <t xml:space="preserve">10, 11, 12, 18, 19, 22, 23, 24, 28, 35, 39, 41, 44, 50 </t>
  </si>
  <si>
    <t>Всего</t>
  </si>
  <si>
    <t>Постановление Правительства Российской Федерации от 07 марта 2018г.  № 237 (ред. от 11.02.2019)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</si>
  <si>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 xml:space="preserve">Постановление Правительства РФ от 30.10.2014 № 1119 (ред. от 20.11.2018)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</si>
  <si>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 xml:space="preserve">27, 33, 34, 45, 47, 48 </t>
  </si>
  <si>
    <t xml:space="preserve"> - поддержка промпарков, промышленных кластеров, </t>
  </si>
  <si>
    <t>Поддержка создания и (или) развития инфраструктуры  индустриальных (промышленных) парков, технопарковв</t>
  </si>
  <si>
    <t>Субсидирование понесенных организациями части затрат (кроме обучения)</t>
  </si>
  <si>
    <t>ИП / ЮЛ / НКО / субъект РФ / учреждения социальной сферы</t>
  </si>
  <si>
    <t>http://xn--80afd4affbbat.xn--p1ai/work/products/sofin/</t>
  </si>
  <si>
    <t>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 в ред. от 3 декабря 2018 г.).</t>
  </si>
  <si>
    <t>http://xn--80afd4affbbat.xn--p1ai/work/products/invest-projects/</t>
  </si>
  <si>
    <t>http://xn--80afd4affbbat.xn--p1ai/work/products/project-office/</t>
  </si>
  <si>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</si>
  <si>
    <t>Содействие в реализации новых инвестиционных проектов, сопровождение проектов от момента обращения в Моногорода.РФ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 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</si>
  <si>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В целях ускоренного развития субъектов малого и среднего предпринимательства в моногородах предусматривается предоставление субсидий в целях софинансирования расходных обязательств субъектов Российской Федерации при реализации соответствующих программ, включающих в себя:
- 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(подпрограмм) развития малого и среднего предпринимательства в монопрофильных муниципальных образованиях, в том числе поддержки субъектов малого и среднего предпринимательства, занимающихся социально значимыми видами деятельности;
- развитие региональных гарантийных организаций в целях ускоренного развития субъектов малого и среднего предпринимательства в моногородах;
- развитие государственных микрофинансовых организаций в целях ускоренного развития субъектов малого и среднего предпринимательства в моногородах.
В целом субсидии предоставляются в целях софинансирования расходных обязательств субъектов Российской Федерации при реализации:
а) федерального проекта "Расширение доступа субъектов малого и среднего предпринимательства к финансовым ресурсам, в том числе к льготному финансированию" по следующим направлениям:
создание и (или) развитие фондов содействия кредитованию (гарантийных фондов, фондов поручительств) (далее - региональные гарантийные организации);
создание и (или) развитие государственных микрофинансовых организаций;
б) федерального проекта "Акселерация субъектов малого и среднего предпринимательства" по следующим направлениям:
организация оказания комплекса услуг, сервисов и мер поддержки субъектам малого и среднего предпринимательства в центрах "Мой бизнес";
реализация программы поддержки субъектов малого и среднего предпринимательства в целях их ускоренного развития в моногородах;
обеспечение доступа субъектов малого и среднего предпринимательства к экспортной поддержке;
обеспечение льготного доступа субъектов малого и среднего предпринимательства к производственным площадям и помещениям в целях создания (развития) производственных и инновационных компаний;
предоставление субсидий на софинансирование капитальных вложений в объекты капитального строительства;
в) федерального проекта "Популяризация предпринимательства" по следующему направлению:
реализация комплексных программ по вовлечению в предпринимательскую деятельность и содействию созданию собственного бизнеса для каждой целевой группы, включая поддержку создания сообществ начинающих предпринимателей и развитие института наставничества.</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</si>
  <si>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</si>
  <si>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http://www.fond-kino.ru/news/fond-kino-obavlaet-sbor-zaavok-na-podderzku-modernizacii-kinozalov-v-2019-godu/</t>
  </si>
  <si>
    <t xml:space="preserve">Хозяйствующие субъекты, осуществляющие деятельность по ОКВЭД 59.14. Поддержку Фонда кино могут получить только организации с наличием опыта деятельности в сфере культуры и (или) кинематографии не менее 3 (трех) лет. При этом справка о наличии у Заявителя опыта работы в сфере культуры и (или) кинематографии не менее 3 (трех) лет до даты подачи Заявки на переоборудование кинозала составляется в свободной форме на официальном бланке Заявителя и подлежит подписанию уполномоченным должностным лицом </t>
  </si>
  <si>
    <t>Предоставление финансирования  начинающим субъектам МСП - гражданам РФ в возрасте не менее 45 лет и не более 65 лет на срок до 7 лет по ставке 8,5% годовых, сумма кредита от 1 до 10 млн.руб., на срок до 84 мес.</t>
  </si>
  <si>
    <t>Оборотное кредитование (от 1 млн. руб. до 500 млн. руб., срок кредитования -  до 36 мес., ставка 9,6% для малого бизнеса, 10,6% - для среднего) на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Инвестиционное кредитование  (от 1 млн. руб. до 1 млрд. руб., срок кредитования до 84 мес., ставка 9,9% для малого бизнеса, 8,9% - для среднего) на: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t>
  </si>
  <si>
    <t xml:space="preserve">Субсидии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t>
  </si>
  <si>
    <t xml:space="preserve">Постановление Правительства РФ от 15.04.2014 №309 (ред. от 11.02.2019)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(ред. от 12.02.2019)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
</t>
  </si>
  <si>
    <t xml:space="preserve"> К отбору допускаются инвестиционные проекты, соответствующие следующим требованиям:
а) цели инвестиционного проекта соответствуют целям стратегических документов, определяющих направления
социально-экономического развития Северо-Кавказского федерального округа, а также инвестиционной политике Корпорации;
б) инвестиционный проект осуществляется на территории одного или нескольких субъектов Российской Федерации,
входящих в состав Северо-Кавказского федерального округа;
в) чистая приведенная стоимость инвестиционного проекта больше нуля;
г) внутренняя норма доходности инвестиционного проекта не менее ставки, утвержденной инвестиционной политикой
Корпорации;
д) полная стоимость инвестиционного проекта более 100 миллионов рублей;
е) инвестор и инициатор инвестиционного проекта соответствуют требованиям, указанным в пункте 7 настоящей
методики;
ж) общий размер средств Корпорации по реализуемому инвестиционному проекту не превышает 80 процентов полной
стоимости инвестиционного проекта;
з) наличие собственных средств инвестора и (или) инициатора инвестиционного проекта (без учета кредитов и займов,
средств бюджетов бюджетной системы Российской Федерации) в структуре финансирования проекта в размере не менее 5
процентов полной стоимости инвестиционного проекта;
и) наличие обеспечения у инвестора или инициатора инвестиционного проекта (при финансировании инвестиционного
проекта за счет средств Корпорации в форме заемного финансирования);
к) инвестиционный проект не предусматривает направление средств Корпорации на финансовое обеспечение
следующих мероприятий:
подготовка проекта и предпроектные работы;
разработка проектной документации инвестиционного проекта и проведение инженерных изысканий, выполняемых для
подготовки такой проектной документации;
приобретение земельных участков под строительство;
проведение технологического и ценового аудита инвестиционных проектов по строительству объектов капитального
строительства в установленных законодательством Российской Федерации случаях;
проведение государственной экспертизы проектной документации и результатов инженерных изысканий, выполняемых
для подготовки такой проектной документации;
проведение проверки достоверности определения сметной стоимости объектов капитального строительства;
л) период финансирования инвестиционного проекта Корпорации не превышает срок реализации государственной
программы Российской Федерации "Развитие Северо-Кавказского федерального округа" на период до 2025 года (далее -
Программа);
м) доля участия Корпорации в уставном капитале инвестора инвестиционного проекта после предоставления средств
Корпорации на реализацию инвестиционного проекта будет составлять не более 49 процентов.</t>
  </si>
  <si>
    <t xml:space="preserve">Для участия в отборе инвестиционных проектов уполномоченный орган исполнительной власти субъекта направляет в Министерство Российской Федерации по делам Северного Кавказа заявку, включающую в себя в отношении каждого инвестиционного проекта информацию согласно Приложению N 2 к Правилам отбора инвестиционных проектов, утвержденным приказом Министерства Российской Федерации по делам Северного Кавказа от 30 июня 2016 г. №99 (далее - Правила).
Одновременно с заявкой в Министерство Российской Федерации по делам Северного Кавказа также направляются документы согласно Приложению N 3 к Правилам.
Минкавказ России течение 20 рабочих дней со дня получения заявки проверяет правильность ее оформления, комплектность представленных документов и их соответствие Правилам, подготавливает заключение о соответствии инвестиционного проекта Правилам с указанием итогового балла инвестиционного проекта, направляет межведомственной рабочей группы. 
Решение об отборе инвестиционного проекта либо об отказе в отборе инвестиционного проекта принимается межведомственной рабочей группой по итогам рассмотрения заявок.
</t>
  </si>
  <si>
    <t>http://www.minkavkaz.gov.ru/ministry/activities/government-programs-fcp/46/
http://krskfo.ru/procedura</t>
  </si>
  <si>
    <t>Минкавказа России, Корпорация развития Северного Кавказа</t>
  </si>
  <si>
    <t xml:space="preserve">Субсидии по кредитам предоставляются в отношении кредитов, полученных в российских кредитных организациях и в государственной корпорации "Банк развития и внешнеэкономической деятельности (Внешэкономбанк)" в 2009 - 2021 годах (в том числе траншей в рамках кредитных линий) на основании кредитных договоров, направленных:
на приобретение (строительство) судов;
на рефинансирование кредитов, ранее полученных организацией в российских кредитных организациях или в государственной корпорации "Банк развития и внешнеэкономической деятельности (Внешэкономбанк)" в 2009 - 2021 годах на приобретение (строительство) судов (далее - кредитный договор рефинансирования);
на выкуп (приобретение) судов, первоначально полученных организацией по договорам лизинга, заключенным с российскими лизинговыми компаниями в 2009 - 2021 годах (далее - кредитный договор на выкуп (приобретение) судов).
Субсидии по кредитам, полученным в валюте Российской Федерации, предоставляются в размере двух третьих суммы затрат организации на уплату процентов по кредиту в расчетном периоде.
Субсидии по лизинговым платежам, содержащим денежные обязательства в иностранной валюте, предоставляются в размере двух третьих затрат лизинговой компании на уплату процентов по кредитам, полученным лизинговой компанией для приобретения судна и вознаграждения лизинговой компании за услуги по предоставлению финансирования приобретения судов, оформления и сопровождения лизинговой сделки, являющихся частями лизингового платежа, пересчитанных исходя из курса рубля к иностранной валюте, установленного Центральным банком Российской Федерации на дату уплаты организацией лизингового платежа. При этом размер субсидии не может превышать сумму, рассчитанную как отношение произведения двух третьих процентной ставки по кредиту в иностранной валюте, принятой для расчета максимального размера субсидий, количества дней между последним и предпоследним лизинговыми платежами и остаточной стоимости судна, пересчитанной исходя из курса рубля к иностранной валюте, установленного Центральным банком Российской Федерации, к количеству дней в году.
</t>
  </si>
  <si>
    <t>Порядок предоставления субсидии определен  Постановлением Правительства Российской Федерации от 22.05.2008 № 383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упрату лизинговых платежей по договорам лизинга, заключенным в 2009 - 2021 годах с российскими лизинговыми компаниями на приобретение гражданских судов"</t>
  </si>
  <si>
    <t xml:space="preserve">Постановление Правительства РФ от 22.05.2008 №383 (ред. от 09.03.2019)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на закупку гражданских судов,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</si>
  <si>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https://gisp.gov.ru/support-measures/list/6476169/</t>
  </si>
  <si>
    <t xml:space="preserve">Российские транспортные компаниим и пароходства.
Субсидии предоставляются организациям на следующих условиях:
а) 1. использование лизинговых платежей по договорам лизинга на приобретение судов; 2. использование кредитов на цели, предусмотренные абзацами вторым - четвертым пункта 2 Правил;
б) 1. уплата организацией в полном размере лизинговых платежей по договорам лизинга согласно установленному графику погашения лизинговых платежей; 2. своевременная уплата начисленных процентов и своевременное погашение кредитов в соответствии с кредитными договорами, заключенными с российскими кредитными организациями и государственной корпорацией "Банк развития и внешнеэкономической деятельности (Внешэкономбанк)";
в) на 1-е число месяца, предшествующего месяцу, в котором планируется принятие решения о предоставлении субсидии:
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не получает средства из федерального бюджета в соответствии с иными нормативными правовыми актами на цели, указанные в пункте 1 настоящих Правил;
у организации отсутствует просроченная задолженность по денежным обязательствам перед Российской Федерацией, определенным в статье 93.4 Бюджетного кодекса Российской Федерации.
</t>
  </si>
  <si>
    <t xml:space="preserve">Постановление Правительства РФ от 31.08.2016 № 865 (ред. от 07.03.2019)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t>
  </si>
  <si>
    <t>Субсидии предоставляются организации при выполнении следующих условий:
- организация является юридическим лицом, зарегистрированным на территории Российской Федерации;
- организация, которой присвоен международный идентификационный код изготовителя (WMI), осуществляет операции по нанесению индивидуального идентификационного номера (VIN) на неразъемные составляющие кабины, шасси или специально изготовленные номерные таблички транспортных средств;
- организация осуществляет производство грузовых колесных транспортных средств в режиме промышленной сборки;
- организация имеет государственные гарантии по облигационным займам на основании принятых в 2014 году решений Правительства Российской Федерации, в том числе по облигационным займам, размещенным на цели иные, чем указанные в пункте 1 Правил;
- организация имеет утвержденные бизнес-планы инвестиционных проектов, соответствующие критериям согласно приложению N 1, содержащие график привлечения средств и осуществления инвестиционных расходов без привлечения денежных средств из федерального бюджета и прошедшие комплексную экспертизу в государственной корпорации "Банк развития и внешнеэкономической деятельности (Внешэкономбанк)";
- организация (производитель) реализует продукцию на внутреннем и внешних рынках.</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</si>
  <si>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2015 - 2020 годах. Субсидии по кредитам предоставляются в целях возмещения части затрат на уплату процентов по кредитам, привлеченным в 2015 - 2020 годах в российских кредитных организациях и государственной корпорации "Банк развития и внешнеэкономической деятельности (Внешэкономбанк)". Субсидии по кредитам предоставляются ежеквартально из расчета 0,9 ключевой ставки Центрального банка Российской Федерации. Субсидии по облигациям предоставляются ежеквартально  в размере 0,9 суммы затрат организации на выплату купонного дохода по облигациям. </t>
  </si>
  <si>
    <t xml:space="preserve">Постановление Правительства РФ от 12.03.2015 №214  (ред. от 28.07.2018)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</si>
  <si>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а размер субсидии по кредитам, полученным начиная с 1 января 2017 г., - исходя из 70 процентов базового индикатора, рассчитанного в соответствии с постановлением Правительства Российской Федерации от 20 июля 2016 г. N 702
</t>
  </si>
  <si>
    <t xml:space="preserve">Постановление Правительства РФ от 30.12.2013 № 1312 (ред. от 26.05.2018)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</si>
  <si>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 xml:space="preserve">Постановление Правительства РФ от 11.08.2015 № 831 (ред. от 08.02.2019)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</si>
  <si>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 xml:space="preserve">Российские организации - управляющие компании индустриальными (промышленными) парками и (или) технопарками
Субсидии управляющим компаниям промышленных технопарков предоставляются при условии соответствия промышленного технопарка и управляющей компании промышленного технопарка требованиям к промышленным технопаркам и управляющим компаниям промышленных технопарков в целях применения к ним мер стимулирования деятельности в сфере промышленности, устанавливаемым Правительством Российской Федерации.
</t>
  </si>
  <si>
    <t>Субсидируемый комплекс мероприятий по созданию, развитию и эксплуатации объектов коммунальной, транспортной и технологической инфраструктуры, зданий, строений и сооружений, предназначенных для резидентов индустриального (промышленного) парка и (или) промышленного технопарка, должен соответствовать следующим критериям:
а) целью инвестиционного проекта является создание коммунальной, транспортной и технологической инфраструктуры, а также зданий, строений и сооружений, предназначенных для резидентов индустриального (промышленного) парка или промышленного технопарка;
б) реализация инвестиционного проекта будет способствовать решению задач и достижению целевых показателей и индикаторов государственной программы Российской Федерации "Развитие промышленности и повышение ее конкурентоспособности", в том числе способствовать достижению следующих целевых показателей эффективности реализации инвестиционных проектов индустриальных (промышленных) парков и (или) промышленных технопарков:
уровень заполняемости объектов резидентами индустриального (промышленного) парка или промышленного технопарка на конец 2020 года - не менее 70 процентов общей совокупной площади;
размер средств, поступивших в виде налогов в федеральный бюджет от осуществления деятельности резидентов индустриального (промышленного) парка или промышленного технопарка на конец 2020 года (накопленным итогом), - не менее общего совокупного размера средств, запрашиваемых в виде субсидии;
количество высокопроизводительных рабочих мест на конец 2020 года для индустриальных (промышленных) парков - не менее 1500, для промышленных технопарков - не менее 500, а в отношении субъектов Российской Федерации с численностью населения менее 500 тыс. человек количество таких мест для индустриальных (промышленных) парков - не менее 750, для промышленных технопарков - не менее 400;
коэффициент бюджетной эффективности инвестиционного проекта на конец 2020 года (накопленным итогом) - для индустриальных (промышленных) парков - не менее 2, для промышленных технопарков - не менее 1,5;
среднегодовой коэффициент роста производительности труда - не менее 1,05;
в) реализация инвестиционного проекта обеспечит достижение до конца 2020 года целевых показателей эффективности реализации инвестиционного проекта согласно приложению N 1;
г) объем собственных средств управляющих компаний, привлекаемых на реализацию инвестиционного проекта, составляет не менее 20 процентов общей стоимости инвестиционного проекта.
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</si>
  <si>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t>Постановление Правительства РФ от 16.07.2015 №708 (ред. от 01.08.2018)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t>
  </si>
  <si>
    <t xml:space="preserve">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 в целях содействия достижению целевых показателей реализации региональных программ развития агропромышленного комплекса.
Средства предоставляются:
а)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по ставке на 1 голову сельскохозяйственного животного, за исключением племенных животных;
по ставке на 1 голову приобретенного племенного молодняка сельскохозяйственных животных (кроме приобретенного по импорту);
по ставке на 1 гектар площади под сельскохозяйственной культурой;
по ставке на единицу объема реализованной продукции растениеводства и (или) животноводства собственного производства;
б) сельскохозяйственным товаропроизводителям (за исключением граждан, ведущих личное подсобное хозяйство), а также научным и образовательным организациям, включенным в перечень сельскохозяйственных организаций, крестьянских фермерских хозяйств, научных организаций, профессиональных образовательных организаций и образовательных организаций высшего образования для предоставления субсидии на поддержку племенного животноводства, утверждаемый высшим исполнительным органом государственной власти субъекта Российской Федерации по согласованию с Министерством сельского хозяйства Российской Федерации: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
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 при этом срок использования гранта на поддержку начинающего фермера составляет не более 18 месяцев с даты его получения;
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 при этом срок использования гранта на развитие семейной животноводческой фермы составляет не более 24 месяцев с даты его получения. Часть затрат семейной животноводческой фермы в размере не более 20 процентов может быть обеспечена за счет средств субъекта Российской Федерации. Планируемое таким хозяйством поголовье крупного рогатого скота молочного или мясного направлений, а также страусов не должно превышать 300 голов основного маточного стада, коз (овец) - 500 голов маточного стада;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г) сельскохозяйственным потребительским кооперативам:
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 При этом часть затрат сельскохозяйственного потребительского кооператива (не более 20 процентов) может быть обеспечена за счет средств субъекта Российской Федерации. Срок использования гранта на развитие материально-технической базы сельскохозяйственного потребительского кооператива составляет не более 24 месяцев с даты его получения;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в сельскохозяйственных кредитных потребительских кооперативах, - в размере, указанном в пункте 6 приложения N 14 к Государственной программе;
е) на возмещение части затрат сельскохозяйственных товаропроизводителей, за исключением граждан, ведущих личное подсобное хозяйство,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 с учетом ставок для расчета размера субсидии, установленных планом сельскохозяйственного страхования на соответствующий год, и методик определения страховой стоимости и размера утраты (гибели) урожая сельскохозяйственной культуры, утраты (гибели) посадок многолетних насаждений, включая виноградники, утраты (гибели) сельскохозяйственных животных, утраты (гибели) объектов товарной аквакультуры (товарного рыбоводства), утверждаемых Министерством сельского хозяйства Российской Федерации по согласованию с Министерством финансов Российской Федерации, - в размере, рассчитанном в соответствии с частью 3 статьи 3 Федерального закона "О государственной поддержке в сфере сельскохозяйственного страхования и о внесении изменений в Федеральный закон "О развитии сельского хозяйства".
</t>
  </si>
  <si>
    <t xml:space="preserve">Субсидии предоставляются в целях софинансирования расходных обязательств субъектов Российской Федерации, возникающих при реализации мероприятий региональных программ, предусматривающих предоставление средств из бюджетов субъектов Российской Федерации сельскохозяйственным товаропроизводителям, научным организациям, профессиональным образовательным организациям, образовательным организациям высшего образования, которые в процессе научной, научно-технической и (или) образовательной деятельности осуществляют производство сельскохозяйственной продукции, ее первичную и последующую (промышленную) переработку в соответствии с перечнем, указанным в части 1 статьи 3 Федерального закона "О развитии сельского хозяйства" (далее - научные и образовательные организации), а также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(далее - средства) и (или) предоставление субсидий из бюджета субъекта Российской Федерации местным бюджетам в целях софинансирования расходных обязательств муниципальных образований, расположенных на территории субъекта Российской Федерации, при реализации муниципальных программ развития агропромышленного комплекса (далее - муниципальные программы) на финансовое обеспечение (возмещение) части затрат (без учета налога на добавленную стоимость).
Критериями отбора субъектов Российской Федерации для предоставления субсидии являются:
а) наличие нормативных правовых актов субъекта Российской Федерации, устанавливающих порядок и условия предоставления из бюджета субъекта Российской Федерации средств на поддержку сельскохозяйственного производства, в целях софинансирования предоставления которых бюджету субъекта Российской Федерации предоставляется субсидия, требования, предъявляемые к получателям средств, размеры ставок, перечень документов, необходимых для получения указанных средств, и срок их рассмотрения, не превышающий 15 рабочих дней, а также порядок распределения средств по мероприятиям, направленным на развитие агропромышленного комплекса, источником финансового обеспечения которых является субсидия;
б) наличие согласованной с Министерством сельского хозяйства Российской Федерации региональной программы, направленной на развитие агропромышленного комплекса, в части, касающейся целевых индикаторов и показателей результативности использования субсидий.
</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</si>
  <si>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</si>
  <si>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 xml:space="preserve">Финансовая поддержка предоставляется на следующие цели:
а) возмещение части расходов на уплату процентов за пользование займом или кредитом, полученным в валюте Российской Федерации и использованным в целях оплаты услуг и (или) работ по капитальному ремонту общего имущества в многоквартирном доме, за исключением неустойки (штрафа, пеней) за нарушение условий договора займа или кредитного договора (далее - возмещение части расходов на уплату процентов);
б)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(далее - возмещение части расходов на оплату услуг и (или) работ по энергосбережению).
</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</si>
  <si>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
а) не признаны аварийными и подлежащими сносу или реконструкции в установленном Правительством Российской Федерации порядке;
б) с года ввода многоквартирного дома в эксплуатацию должно пройти более 5 лет, но менее 60 лет;
в) оснащены коллективными (общедомовыми) приборами учета потребления коммунальных ресурсов, необходимых для предоставления коммунальных услуг (тепловой энергии, электрической 
г) отсутствие финансирования капитального ремонта общего имущества в многоквартирном доме за счет средств регионального оператора, сформированных за счет взносов на капитальный ремонт собственников помещений другого многоквартирного дома.</t>
  </si>
  <si>
    <t xml:space="preserve">Заявка на предоставление финансовой поддержки подается в Фонд высшим должностным лицом субъекта Российской Федерации (руководителем высшего исполнительного органа государственной власти субъекта Российской Федерации), на территории которого планируется осуществление капитального ремонта общего имущества в многоквартирных домах.
Заявки подаются по форме, установленной методикой. К заявке прилагаются документы, подтверждающие выполнение требований предоставления финансовой поддержки, предусмотренных пунктами 12 - 14 Правил. Перечень указанных документов устанавливается методикой.
</t>
  </si>
  <si>
    <t>Постановление Правительства РФ от 17.01.2017 № 18 (ред. от 11.02.2019)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Решение Правления Госкорпорации "Фонд содействия реформированию ЖКХ" от 13.02.2019, протокол№ 892 "Об утверждении новой редакции Методики по подготовке заявок на предоставление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и приложений к ним"</t>
  </si>
  <si>
    <t xml:space="preserve">Постановление Правительства РФ от 25.08.2017 № 997  (ред. от 11.02.2019)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 (вместе с "Правилами предоставления финансовой поддержки субъектам Российской Федерации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
</t>
  </si>
  <si>
    <t xml:space="preserve">Постановление Правительства РФ от 15.04.2014 №313 (ред. от 02.02.2019) "Об утверждении государственной программы Российской Федерации "Информационное общество (2011 - 2020 годы)"
</t>
  </si>
  <si>
    <t xml:space="preserve">Субсидии предоставляются в целях софинансирования расходных обязательств субъектов Российской Федерации, возникающих при реализации следующих мероприятий государственных программ субъектов Российской Федерации:
а) приобретение в рамках федерального проекта "Обеспечение качественно нового уровня развития инфраструктуры культуры" музыкальных инструментов, оборудования и материалов для детских школ искусств по видам искусств и профессиональных образовательных организаций, находящихся в ведении органов государственной власти субъектов Российской Федерации или муниципальных образований в сфере культуры (далее - детская школа искусств и училище), по следующим направлениям:
приобретение музыкальных инструментов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их доставку и погрузочно-разгрузочные работы;
приобретение оборудования преимущественно отечественного производства или сборки из комплектующих иностранного производства, произведенной на территории Российской Федерации, включая доставку, погрузочно-разгрузочные работы, монтаж, демонтаж (для учебных аудиторий, библиотек, залов) и выставочное оборудование, в том числе мультимедийное оборудование с соответствующим программным обеспечением (далее - оборудование);
приобретение материалов (учебники, учебные пособия, в том числе электронные издания, наглядные пособия и материалы, натюрмортный фонд, художественные альбомы, нотные издания, в том числе нотный педагогический репертуар для детских школ искусств и училищ, клавиры, партитуры и хрестоматии);
б) комплектование книжных фондов муниципальных общедоступных библиотек и государственных центральных библиотек субъектов Российской Федерации (далее соответственно - библиотеки, комплектование книжных фондов);
в) подключение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г) государственная поддержка лучших работников сельских учреждений культуры;
д) государственная поддержка лучших сельских учреждений культуры;
е) обеспечение учреждений культуры в рамках федерального проекта "Обеспечение качественно нового уровня развития инфраструктуры культуры" специализированным автотранспортом для обслуживания населения, в том числе сельского населения;
ж) мероприятия в рамках федерального проекта "Обеспечение качественно нового уровня развития инфраструктуры культуры", направленные на создание и модернизацию учреждений культурно-досугового типа в сельской местности, включая строительство, реконструкцию и капитальный ремонт зданий.
</t>
  </si>
  <si>
    <t>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Правила предоставления и распределения Субсидии из федерального бюджета бюджетам субъектов РФ на поддержку отрасли культуры приведены в приложении 8 к государственной программе РФ "Развитие культуры и туризма" на 2013-2020 годы"</t>
  </si>
  <si>
    <t>Постановление Правительства РФ от 26.01.2016 №38 «О предоставлении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t>
  </si>
  <si>
    <t xml:space="preserve">Постановление Правительства РФ от 26.01.2016 № 38 (ред. от 14.10.2016) "О предоставлении субсидий из федерального бюджета на поддержку кинематографии" (вместе с "Правилами предоставления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</si>
  <si>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13.02.2019 №13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</si>
  <si>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К возмещению могут быть предъявлены расходы, совершенные не ранее 01.07.2018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</si>
  <si>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учреждения социальной сферы</t>
  </si>
  <si>
    <t>Субсидии предоставляются по итогам отбора субъектов Российской Федерации, организованного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в установленном Министерством порядке, исходя из художественной ценности творческих мероприятий, софинансирование которых осуществляется из федерального бюджета. Правила предоставления и распределения субсидии из федерального бюджета бюджетам субъектов РФ на поддержку творческой деятельности мниципальных театров в населенных пунктах с численностью населения до 300 тыс. человек приведены в приложении 6 к государственной программе РФ "Развитие культуры и туризма" на 2013-2020 годы"</t>
  </si>
  <si>
    <t>Субсидия предоставляется бюджету субъекта Российской Федерации на основании соглашения между Министерством культуры Российской Федерации и уполномоченным исполнительным органом государственной власти субъекта Российской Федерации, заключаемого в соответствии с типовой формой соглашения, утвержденной Министерством финансов Российской Федерации.
Правила предоставления и распределения 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 приведены в приложении 7 к государственной программе РФ "Развитие культуры и туризма" на 2013-2020 годы.</t>
  </si>
  <si>
    <t>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детских и кукольных театров;
б) наличие заявки о предоставлении субсидии по форме, утверждаемой Министерством культуры Российской Федерации;
в) неполучение субъектом Российской Федерации субсидии в соответствии с настоящими Правилами на поддержку творческой деятельности и техническое оснащение тех детских и кукольных театров, которые в текущем финансовом году получили поддержку в соответствии с постановлением Правительства Российской Федерации от 24 января 2017 г. N 59 "О внесении изменений в государственную программу Российской Федерации "Развитие культуры и туризма" на 2013 - 2020 годы".
Правила предоставления и распределения Субсидии из федерального бюджета бюджетам субъектов РФ на поддержку отрасли культуры приведены в приложении 16 к государственной программе РФ "Развитие культуры и туризма" на 2013-2020 годы.</t>
  </si>
  <si>
    <t xml:space="preserve">Постановление Правительства РФ от 26.12.2017 №1640 (ред. от 14.03.2019) "Об утверждении государственной программы Российской Федерации "Развитие здравоохранения"
</t>
  </si>
  <si>
    <t>https://www.rosminzdrav.ru/poleznye-resursy/vedomstvennaya-tselevaya-programma-razvitie-materialno-tehnicheskoy-bazy-detskih-poliklinik-i-detskih-poliklinicheskih-otdeleniy-meditsinskih-organizatsiy</t>
  </si>
  <si>
    <t xml:space="preserve">Федеральный закон от 24.07.2007 № 209-ФЗ (ред. от 27.12.2018) "О развитии малого и среднего предпринимательства в Российской Федерации"
</t>
  </si>
  <si>
    <t>Постановление Правительства РФ от 15.09.2017 № 1104 (ред. от 22.02.2019) "О предоставлении субсидий из федерального бюджета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t>
  </si>
  <si>
    <t>Российские экспортеры (позволяет осуществлять финансирование экспортных проектов, реализуемых в «сложных» регионах). 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</si>
  <si>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Постановление Правительства РФ от 28.03.2019 № 342  "О государственной поддержке акционерного общества "Российский экспортный центр", г. Москва, в целях развития инфраструктуры повышения международной конкурентоспособности" (вместе с "Правилами предоставления из федерального бюджета субсидии акционерному обществу "Российский экспортный центр", г. Москва, в целях развития инфраструктуры повышения международной конкурентоспособности")</t>
  </si>
  <si>
    <t xml:space="preserve">Форма участия Фонда развития моногородов в финансировании инвестиционных проектов: 
• предоставление денежных средств в форме займа; 
• вхождение в капитал компании-инициатора (не более 49%)*. 
Условия предоставления поддержки фондом:
• Сумма - от 10 до 1000 млн. руб.; 
• Процентная ставка: 
– 0% годовых** 
– 5% годовых*; 
• Срок – до 15 лет; 
• Участие собственными средствами Инициатора в проекте - не менее 20%; 
• Отсрочка по выплате займа - не более 3 лет; 
• Наличие обеспечения, в том числе: 
Для займов до 250 млн. рублей в качестве единственной формы обеспечения на полную сумму займа принимается: 
• безотзывная банковская гарантия, удовлетворяющая требования Фонда; 
• и/или безотзывная независимая гарантия АО «Корпорация МСП».
Для займов свыше 250 млн. рублей сохраняются стандартные виды обеспечения, которые должны отдельно или в совокупности составлять не менее суммы займа с учетом процентов за первые 6 месяцев. Дополнительно в качестве единственной формы обеспечения может быть использовано поручительство холдинговой (материнской) компании, имеющей международный/российский инвестиционный/кредитный рейтинг, соответствующей требованиям Фонда. 
*для займов свыше 250 млн. рублей 
**для займов до 250 млн. рублей </t>
  </si>
  <si>
    <t xml:space="preserve">Постановление Правительства РФ от 15.04.2014 № 298  (ред. от 28.03.2019 г.) "Об утверждении государственной программы Российской Федерации "Содействие занятости населения"
</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</si>
  <si>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2019 году.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2019 году.</t>
  </si>
  <si>
    <t xml:space="preserve">Порядок и условия предоставления и распределения в 2019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2019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</si>
  <si>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Свод финансирования, предусмотренного в рамках Закона о федеральном бюджете</t>
  </si>
  <si>
    <t xml:space="preserve">Единый перечень мер поддержек монопрофильных муниципальных образований Российской Федерации </t>
  </si>
  <si>
    <t>Единый перечень мер поддержки монопрофильных муниципальных образований Российской Федерации (первая страница продолжения)</t>
  </si>
  <si>
    <t>https://www.mspbank.ru/credit/
https://corpmsp.ru/bankam/programma_stimulir/</t>
  </si>
  <si>
    <t>Финансирование инвестиций: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
Размер кредита - от 10 до 1000 миллионов, на срок до 84 месяцев, по кредиту на сумму 10-1000 млн рублей, по ставке от 9.1% для субъектов малого бизнеса</t>
  </si>
  <si>
    <t>http://mcx.ru/activity/state-support/measures/subsidy-credit-2017/</t>
  </si>
  <si>
    <t xml:space="preserve">Предоставление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</si>
  <si>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Межбюджетные трансферты предоставляются в целях оказания финансовой поддержки при исполнении расходных обязательств субъектов Российской Федерации, связанных с возмещением части затрат по кредитным договорам (договорам займа), заключенным на реализацию инвестиционных проектов, отобранных до 31 декабря 2016 г. включительно, до дня полного погашения обязательств заемщика в соответствии с кредитным договором (договором займа).
</t>
  </si>
  <si>
    <t>(ИП / ЮЛ</t>
  </si>
  <si>
    <t xml:space="preserve">Сельскохозяйственные товаропроизводители (за исключением граждан, ведущих личное подсобное хозяйство), организации агропромышленного комплекса независимо от их организационно-правовой формы, крестьянские (фермерские) хозяйства и сельскохозяйственные потребительские кооперативы.
</t>
  </si>
  <si>
    <t xml:space="preserve"> Постановление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</si>
  <si>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Правила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утвреждены Постановлением Правительства РФ от 06.09.2018 №1063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Предоставление иных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из бюджета субъекта Российской Федерации по указанным в пункте 2 Правил направлениям и включающего требования к заемщикам, размеры ставок, перечень документов, необходимых для получения средств из бюджета субъекта Российской Федерации, и сроки их рассмотрения, которые не должны превышать 10 рабочих дней;
б) наличие в бюджете субъекта Российской Федерации бюджетных ассигнований на предоставление средств из бюджета субъекта Российской Федерации по указанным в пункте 2 Правил направлениям.
Средства из бюджета субъекта Российской Федерации предоставляются заемщикам при условии выполнения ими обязательств по погашению основного долга и уплаты начисленных процентов. Средства из бюджета субъекта Российской Федерации на уплату процентов, начисленных и уплаченных вследствие нарушения обязательств по погашению основного долга и уплаты начисленных процентов, не предоставляются.</t>
  </si>
  <si>
    <t xml:space="preserve">Субсидии производителям сельскохозяйственной техники с целью снижения ее стоимости для сельхозтоваропроизводителей
</t>
  </si>
  <si>
    <t xml:space="preserve"> 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"Об утверждении Правил предоставления субсидий производителям сельскохозяйственной техники" </t>
  </si>
  <si>
    <t xml:space="preserve"> Постановление Правительства РФ от 14.07.2012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27.12.2012 №1432 (ред. от 18.01.2019) "Об утверждении Правил предоставления субсидий производителям сельскохозяйственной техники" </t>
  </si>
  <si>
    <t xml:space="preserve">Субсидии предоставляются производителю:
в размере 15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20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По договорам купли-продажи и договорам финансовой аренды (лизинга), заключенным с 15 августа 2018 г. до 15 декабря 2018 г., по которым производителем (дилером) и сельскохозяйственным товаропроизводителем или российской лизинговой компанией подписан акт приема-передачи (акт технической приемки) сельскохозяйственной техники до 31 декабря 2018 г., субсидии предоставляются:
в размере 25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в размере 30 процентов цены сельскохозяйственной техники (без учета налога на добавленную стоимость), но не более предельного размера субсидии на единицу сельскохозяйственной техники.
</t>
  </si>
  <si>
    <t xml:space="preserve">Субсидии предоставляются производителю, соответствующему следующим критериям:
а) производитель - юридическое лицо или индивидуальный предприниматель - является налоговым резидентом Российской Федерации не менее 3 лет и осуществляет производство сельскохозяйственной техники;
б) производитель обладает правами на конструкторскую и технологическую документацию в объеме, необходимом для осуществления разработки, производства, модернизации и обслуживания сельскохозяйственной техники, ее оборудования и компонентов, а также предоставляет на реализуемую сельскохозяйственную технику гарантию, действующую не менее 12 месяцев со дня реализации этой сельскохозяйственной техники;
в) производитель, реализующий сельскохозяйственную технику, указанную в пунктах 1, 2 и 8 приложения к настоящим Правилам, имеет соглашения (договоры) с расположенными не менее чем в 40 субъектах Российской Федерации сервисными организациями по техническому обслуживанию и ремонту сельскохозяйственной техники, которые являются налоговыми резидентами Российской Федерации и осуществляют сервисное обслуживание сельскохозяйственной техники производителя не менее 1 года.
Производитель осуществляет на территории Российской Федерации установленные правилами технологические операции.
</t>
  </si>
  <si>
    <t xml:space="preserve">Порядок предоставления субсидии определен Постановлением Правительства РФ от 27.12.2012 №1432 "Об утверждении Правил предоставления субсидий производителям сельскохозяйственной техники".
Субсидии предоставляются производителю на основании соглашения о предоставлении субсидий (далее - соглашение), заключенного производителем с Министерством сельского хозяйства Российской Федерации.
</t>
  </si>
  <si>
    <t>http://mcx.ru/activity/state-support/measures/machinery-subsidy/</t>
  </si>
  <si>
    <t>62, 63</t>
  </si>
  <si>
    <t>65, 66, 67, 68, 69, 70, 71, 72, 73</t>
  </si>
  <si>
    <r>
      <t xml:space="preserve">74, </t>
    </r>
    <r>
      <rPr>
        <b/>
        <sz val="13"/>
        <color theme="1"/>
        <rFont val="Times New Roman"/>
        <family val="1"/>
        <charset val="204"/>
      </rPr>
      <t xml:space="preserve">75, </t>
    </r>
    <r>
      <rPr>
        <i/>
        <u/>
        <sz val="13"/>
        <color theme="1"/>
        <rFont val="Times New Roman"/>
        <family val="1"/>
        <charset val="204"/>
      </rPr>
      <t>76, 77, 78</t>
    </r>
  </si>
  <si>
    <t>80, 81, 82, 83, 84</t>
  </si>
  <si>
    <r>
      <t xml:space="preserve">85, </t>
    </r>
    <r>
      <rPr>
        <b/>
        <sz val="13"/>
        <color theme="1"/>
        <rFont val="Times New Roman"/>
        <family val="1"/>
        <charset val="204"/>
      </rPr>
      <t xml:space="preserve">86, </t>
    </r>
    <r>
      <rPr>
        <i/>
        <u/>
        <sz val="13"/>
        <color theme="1"/>
        <rFont val="Times New Roman"/>
        <family val="1"/>
        <charset val="204"/>
      </rPr>
      <t>87, 88</t>
    </r>
  </si>
  <si>
    <t>89, 90, 91, 92</t>
  </si>
  <si>
    <t>93, 94</t>
  </si>
  <si>
    <t>103, 104, 105, 106, 107, 108, 109</t>
  </si>
  <si>
    <t>110, 111, 112</t>
  </si>
  <si>
    <t>54, 56, 58</t>
  </si>
  <si>
    <t xml:space="preserve">Постановление Правительства РФ от 25.01.2017 № 76 (ред. от 12.04.2019)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
</t>
  </si>
  <si>
    <t xml:space="preserve">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 Максимальный размер субсидии, предоставляемой организации, составляет 200 млн. рублей, в том числе на проведение апробации (опытной эксплуатации) продукции - не более 30 млн. рублей (в случае ее проведения).
</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</si>
  <si>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предоставленной на выполнение научно-исследовательских работ, выполнение опытно-конструкторских работ и работ по выпуску пробной партии продукции, или в размере, превышающем в 3 раза размер субсидии, предоставленной на апробацию (опытную эксплуатацию) продукции, пропорционально полученной субсидии по направлениям затрат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за исключением расходов на апробацию (опытную эксплуатацию) продукции (в случае ее проведения);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</si>
  <si>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 xml:space="preserve">Постановление Правительства РФ от 14.07.2012 №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</si>
  <si>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 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 Постановление Правительства РФ от 20.04.2019 №476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создание системы поддержки фермеров и развитие сельской кооперации"
</t>
  </si>
  <si>
    <t xml:space="preserve">Постановление Правительства РФ от 18.01.2017 № 30 (ред. от  18.05.2019)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
</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</si>
  <si>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</si>
  <si>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Проект должен предусматривать рост объемов реализации товаров легкой промышленности в размере не менее 107% по отношению к показателю года, предшествующего году получения субсидии, в стоимостном выражении. Проект должен предусматривать обеспечение годового объема производства товаров легкой промышленности в размере, не менее чем в 2 раза превышающем размер запрашиваемой субсидии</t>
  </si>
  <si>
    <t xml:space="preserve">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
</t>
  </si>
  <si>
    <t>Предоставление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</si>
  <si>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Для получения субсидии заемщик должен осуществлять деятельность в одной или нескольких отраслях или приоритетных видах экономической деятельности субъектов малого и среднего предпринимательства, перечень которых приведен в приложении к Постановлению. Среди них виды деятельности, относящиеся к сельскому хозяйству; производству пищевых продуктов; производству и распределению электроэнергии, газа и воды; строительству; туризму; деятельности в области информации и связи, здравоохранения, образования; профессиональной, научной и технической деятельности.
</t>
  </si>
  <si>
    <t xml:space="preserve">Субсидии являются источником возмещения следующих фактически понесенных и документально подтвержденных затрат заемщика в отчетном финансовом году, в котором предоставляется субсидия:
- уплата вознаграждения за предоставление независимой гарантии по кредитным договорам, обеспечением (залогом или созалогом) по которым являются права на интеллектуальную собственность;
- уплата части процентов за пользование кредитом.
</t>
  </si>
  <si>
    <t>Субсидии предоставляются заемщикам раз в год Минэкономразвития России. Заемщик для заключения договора о предоставлении субсидии до 1 ноября текущего финансового года представляет в Министерство следующие документы:
- заявку (ее форма приведена в приложении к Постановлению);
- копию договора о предоставлении независимой гарантии;
- копию кредитного договора;
- справку об уплаченных в отчетном финансовом году процентах за пользование кредитом.</t>
  </si>
  <si>
    <t>Постановление Правительства РФ от 30.04.2019 №533 "Об утверждении Правил предоставления субсидий из федерального бюджета субъектам малого и среднего предпринимательства на возмещение расходов, связанных с получением кредитов под залог прав на интеллектуальную собственность"</t>
  </si>
  <si>
    <t xml:space="preserve">Порядок предоставления субсидии определен Постановлением Правительства Российской Федерации от 11.08.2015 №831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</si>
  <si>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Предоставление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</si>
  <si>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Постановление Правительства РФ от 30.04.2019 №534 "Об утверждении Правил предоставления субсидий из федерального бюджета на государственную поддержку организаций, обеспечивающих прирост количества посетивших Российскую Федерацию иностранных туристов"</t>
  </si>
  <si>
    <t xml:space="preserve">Минпросвещение России 
Федеральное агентство по делам молодежи
</t>
  </si>
  <si>
    <t xml:space="preserve">Постановление Правительства РФ от 23.02.2018 № 190 (ред. от 21.05.2019)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t>
  </si>
  <si>
    <t xml:space="preserve">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 г) начать реализацию инвестиционного проекта не ранее чем за 2 года до дня подачи заявки в заинтересованный орган.
</t>
  </si>
  <si>
    <t xml:space="preserve">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Договор аренды лесных участков должен содержать требование, касающееся возможности заготовки древесины рубками спелых и перестойных лесных насаждений в полном объеме в период, начинающийся за 6 месяцев до ввода в эксплуатацию лесоперерабатывающей инфраструктуры, и последующий период, для проектов с общим объемом инвестиций более 20 млрд. рублей - в период, начинающийся за 12 месяцев до ввода в эксплуатацию лесоперерабатывающей инфраструктуры, и последующий период. До начала одного из указанных периодов по договорам аренды лесных участков допускается заготовка древесины в ходе выполнения мероприятий по охране, защите, воспроизводству лесов и созданию объектов лесной инфраструктуры.
</t>
  </si>
  <si>
    <t xml:space="preserve">Субсидии предоставляются на возмещение части затрат туроператоров, связанных с предоставлением туристских услуг иностранным туристам:
при размещении иностранного туриста в транспортном специализированном средстве размещения;
при размещении иностранного туриста в гостинице.
Размер субсидии определяется исходя из количества иностранных туристов из целевых стран, посетивших Российскую Федерацию в течение отчетного периода, базового размера субсидии за одного иностранного туриста, а также уточняющих коэффициентов, указанных в пункте 6 настоящих Правил. При этом предельный размер субсидии за прирост иностранных туристов из одной целевой страны на одного туроператора не может превышать 5 млн. рублей.
Базовый размер субсидии за одного иностранного туриста, посетившего Российскую Федерацию, устанавливается в размере 1200 рублей и подлежит увеличению при условии применения уточняющих коэффициентов по следующим критериям:
а) продолжительность пребывания иностранного туриста на территории Российской Федерации, исчисляемая в ночах, проведенных в гостиницах и (или) транспортных специализированных средствах размещения;
б) категория, присвоенная гостинице в соответствии с Положением о классификации гостиниц, утвержденным постановлением Правительства Российской Федерации от 16 февраля 2019 г. N 158 "Об утверждении Положения о классификации гостиниц".
</t>
  </si>
  <si>
    <t xml:space="preserve">Субсидии предоставляются юридическим лицам, осуществляющим деятельность в сфере выездного туризма, сведения о которых содержатся в едином федеральном реестре туроператоров, которые подали заявку на предоставление субсидии и которые привлекли в Российскую Федерацию иностранных туристов из стран, включенных в перечень стран, который приведен в приложении N 1
 Получателем субсидии может быть туроператор, который на 1-е число месяца, предшествующего месяцу, в котором планируется подача заявки, соответствует следующим требованиям:
а) сведения о туроператоре содержатся в едином федеральном реестре туроператоров;
б) туроператор осуществляет деятельность в сфере въездного туризма не менее 2 лет;
в) туроператор не находится в процессе ликвидации, реорганизации, банкротства;
г) у туроператора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д) у туроператора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е) туроператор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ж) туроператор не получает средства из федерального бюджета в соответствии с иными нормативными правовыми актами на возмещение части затрат, указанных в пункте 4 настоящих Правил.
</t>
  </si>
  <si>
    <t xml:space="preserve"> Прием заявок осуществляется в соответствии с уведомлением, размещенным Федеральным агентством по туризму на своем официальном сайте в сети "Интернет", в котором Федеральное агентство по туризму указывает информацию о сроках начала и окончания приема заявок в отчетном периоде.
Продолжительность приема заявок не может составлять менее 10 рабочих дней.
Федеральное агентство по туризму регистрирует заявку и документы, указанные в пункте 8 настоящих Правил, в порядке их поступления в журнале учета заявок.
 Федеральное агентство по туризму в течение 15 рабочих дней после окончания срока приема заявок осуществляет проверку правильности оформления и комплектность документов, указанных в пункте 8 настоящих Правил.
По итогам проверки документов Федеральное агентство по туризму формирует перечень заявок, подлежащих рассмотрению рабочей группой по отбору заявок туроператоров на предоставление субсидий, положение о которой утверждается Федеральным агентством по туризму (далее - рабочая группа).
Туроператор несет ответственность за достоверность представляемых сведений в соответствии с законодательством Российской Федерации.
 В целях рассмотрения заявок и принятия решения о заключении соглашения о предоставлении субсидии (далее - соглашение) или отказе в заключении соглашения, а также определения размера субсидий рабочая группа осуществляет отбор представленных туроператорами заявок.
Количество туроператоров, отбираемых для предоставления субсидий, определяется рабочей группой исходя из объема бюджетных ассигнований, предусмотренных на соответствующий финансовый год на предоставление субсидий.
Субсидии предоставляются на основании соглашения, заключенного Федеральным агентством по туризму с туроператором, прошедшим отбор, в соответствии с типовой формой, установленной Министерством финансов Российской Федерации.
</t>
  </si>
  <si>
    <t>Ростуризм</t>
  </si>
  <si>
    <t>https://www.russiatourism.ru/contents/deyatelnost/</t>
  </si>
  <si>
    <t>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</si>
  <si>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"Паспорт национальной программы "Цифровая экономика Российской Федерации" (утв. президиумом Совета при Президенте РФ по стратегическому развитию и национальным проектам, протокол от 24.12.2018 N 16); Постановление Правительства РФ от 03.05.2019 №549 "О государственной поддержке компаний - лидеров по разработке продуктов, сервисов и платформенных решений на базе "сквозных" цифровых технологий"</t>
  </si>
  <si>
    <t xml:space="preserve">Получатель гранта должен удовлетворять следующим требованиям:
получатель гранта не находится в процессе ликвидации или реорганизации;
получатель гранта обладает статусом налогового резидента Российской Федерации;
в отношении получателя гранта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получатель гранта не имеет неисполненной обязанности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К получателям гранта могут устанавливаться дополнительные требования Министерства цифрового развития, связи и массовых коммуникаций Российской Федерации по решению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t>
  </si>
  <si>
    <t xml:space="preserve">Отбор получателей грантов осуществляет оператор в порядке, установленном Министерством цифрового развития, связи и массовых коммуникаций Российской Федерации.
В целях проведения отбора получателей грантов Министерство цифрового развития, связи и массовых коммуникаций Российской Федерации создает комиссию, состоящую из представителей Министерства цифрового развития, связи и массовых коммуникаций Российской Федерации, центров компетенций (Государственной корпорации по атомной энергии "Росатом", Государственной корпорации по содействию разработке, производству и экспорту высокотехнологичной промышленной продукции "Ростех"), иных федеральных органов исполнительной власти и автономной некоммерческой организации "Аналитический центр при Правительстве Российской Федерации", а также утверждает порядок ее работы и состав.
Список организаций - получателей гранта, признанных победителями конкурсного отбора, утверждает комиссия.
Получатель гранта, прошедший конкурсный отбор, заключает с оператором соглашение о предоставлении гранта по форме, установленной Министерством цифрового развития, связи и массовых коммуникаций Российской Федерации, содержащее в том числе:
цель, порядок и условия предоставления субсидии;
предельный размер гранта;
порядок, формы и сроки представления отчета о расходовании гранта;
согласие получателя гранта на осуществление оператором, Министерством цифрового развития, связи и массовых коммуникаций Российской Федерации и органом государственного финансового контроля проверок соблюдения цели, порядка и условий предоставления гранта;
обязательство получателя гранта по возврату оператору средств, полученных за счет гранта, в объеме, при использовании которого были допущены нарушения цели, порядка и условий предоставления гранта, выявленные по результатам проверок, проведенных оператором, Министерством цифрового развития, связи и массовых коммуникаций Российской Федерации или уполномоченным органом государственного финансового контроля;
запрет на размещение денежных средств за счет гранта на депозитах и посредством иных финансовых инструментов, а также на приобретение иностранной валюты, за исключением операций, осуществляемых в соответствии с валютным законодательством Российской Федерации при закупке (поставке) импортного оборудования и комплектующих изделий;
требование к ведению получателем гранта раздельного учета затрат на реализацию регионального проекта;
обязательство получателя гранта по соблюдению сметы расходов за счет гранта;
условия, предусмотренные нормативными правовыми актами Правительства Российской Федерации, регулирующими вопросы казначейского сопровождения, осуществляемого в соответствии с бюджетным законодательством Российской Федерации;
иные условия, определяемые оператором по согласованию с Министерством цифрового развития, связи и массовых коммуникаций Российской Федерации.
К соглашению о предоставлении гранта прилагается утвержденная получателем гранта и согласованная оператором смета расходов получателя гранта.
</t>
  </si>
  <si>
    <t>Предоставление субсидий из федерального бюджета на поддержку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 в рамках федерального проекта "Цифровые технологии" национальной программы "Цифровая экономика Российской Федерации" (далее - субсидия).</t>
  </si>
  <si>
    <t>https://digital.gov.ru/ru/activity/directions/878/</t>
  </si>
  <si>
    <t xml:space="preserve"> Субсидия является источником финансового обеспечения расходов оператора на реализацию региональных проектов, включающих предоставление получателям субсидии поддержки в форме грантов за счет субсидии на реализацию региональных проектов (далее - гранты). Субсидия предоставляется организации, созданной Российской Федерацией в соответствии со статьей 15.1 Федерального закона "О науке и государственной научно-технической политике" в организационно-правовой форме фонда, к основным целям деятельности которой относятся финансовое обеспечение и иная поддержка научной, научно-технической и инновационной деятельности в сфере информационно-коммуникационных технологий, а также содействие продвижению продукции, интеллектуальных прав, работ и услуг российских организаций в сфере информационно-коммуникационных услуг на российском и иностранных рынках (далее - оператор).
Получатель гранта реализует ограниченный по времени и ресурсам комплекс мероприятий, соответствующих требованиям, установленным Министерством цифрового развития, связи и массовых коммуникаций Российской Федерации по согласованию с Министерством финансов Российской Федерации и одобренным президиумом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имеющих высокую социально-экономическую значимость для субъекта Российской Федерации, направленных на разработку и (или) внедрение отечественных продуктов, сервисов и платформенных решений, созданных на базе "сквозных" цифровых технологий, во взаимосвязи с приоритетами, технологиями и субтехнологиями, определенными дорожными картами по направлениям развития "сквозных" цифровых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</si>
  <si>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14.11.2014 № 1200</t>
  </si>
  <si>
    <t xml:space="preserve">Постановление Правительства РФ от 15.01.2014 № 30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
</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</si>
  <si>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производство транспортных средств в режиме промышленной сборки;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2015 г. №708 "О специальных инвестиционных контрактах для отдельных отраслей промышленности".</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</si>
  <si>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26.10.2018 №1278"Об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</si>
  <si>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Юридические лица, зарегистрированные на территории Российской Федерации, являющимся производителями колесных транспортных средств либо узлов и агрегатов к ним, на компенсацию до 90 процентов затрат на закупку комплектующих (изделий и полуфабрикатов) в целях производства колесных транспортных средств либо узлов и агрегатов к ним в режиме промышленной сборки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</si>
  <si>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Постановление Правительства РФ от 26.10.2018 №1278 (ред. от 01.07.2019)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</si>
  <si>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Порядок предоставления субсидии определен Постановлением Правительства Российской Федерации от 26.10.2018 №1278 "Об утверждении Правил предоставления в 2018 - 2020 годах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</si>
  <si>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 xml:space="preserve">Постановление Правительства РФ от 15.04.2014 № 316 (ред. от 22.05.2019) "Об утверждении государственной программы Российской Федерации "Экономическое развитие и инновационная экономика"
</t>
  </si>
  <si>
    <t>Постановление Правительства РФ от 15.01.2014 № 32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</si>
  <si>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 xml:space="preserve">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 осуществляет производство транспортных средств в режиме промышленной сборки; - по состоянию на 1 января 2015 г. осуществлял производство транспортных средств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 - в отношении субсидий, предоставляемых в 2019 году; - по состоянию на 1 января 2015 г. осуществлял производство транспортных средств в режиме промышленной сборки - в отношении субсидий, предоставляемых до 1 июля 2019 г.; - осуществляет производство транспортных средств согласно заключенному с Министерством промышленности и торговли Российской Федерации специальному инвестиционному контракту в сфере производства транспортных средств в соответствии с Правилами заключения специальных инвестиционных контрактов, утвержденными постановлением Правительства Российской Федерации от 16 июля </t>
  </si>
  <si>
    <t xml:space="preserve">Постановление Правительства РФ от 15.01.2014 № 31 (ред. от 08.07.2019)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
</t>
  </si>
  <si>
    <t>Постановление Правительства РФ от 10.05.2017 №547 (ред. от 11.07.2019)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</si>
  <si>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 xml:space="preserve">Постановление Правительства РФ от 10.05.2017 №547 (ред. от 11.07.2019)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</si>
  <si>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Порядок предоставления субсидии определен Постановлением Правительства РФ от 10.05.2017 №547 "Об утверждении Правил предоставления субсидий из федерального бюджета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</si>
  <si>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Производитель, включенный в реестр получателей субсидии или лист ожидания, осуществляющий производство продукции, соответствующей требованиям, предусмотренным постановлением Правительства Российской Федерации от 17 июля 2015 г. N 719 "О подтверждении производства промышленной продукции на территории Российской Федерации", и классифицируемой в соответствии с Общероссийским классификатором продукции по видам экономической деятельности (ОКПД 2) кодами 22.29.29.190, 25.29.1, 25.91.11, 28.13.12, 28.13.14.190, 28.13.21, 28.22.14.125, 28.22.14.151, 28.22.14.159, 28.22.15.110, из 28.22.15.120 (электропогрузчики), 28.22.17.111, 28.22.17.112, 28.22.17.113, 28.22.17.114, 28.22.17.115, 28.22.17.116, 28.22.17.119, 28.22.17.120, 28.22.17.190, 28.22.18.261, 28.22.18.264, 28.22.18.320, 28.25.11.110, 28.25.13.110, 28.25.14.112, 28.25.14.129, 28.29.12, 28.29.21, 28.29.31.110, 28.29.31.120, 28.29.31.130, 28.29.39, 28.29.41, 28.29.43, 28.29.50, из 28.30 (машины и оборудование для лесного хозяйства), 28.30.81, 28.30.82, 28.30.83, 28.30.84, 28.30.85, 28.30.86.110, 28.30.86.120, 28.30.86.140, 28.92.21.110, 28.92.21.120, 28.92.22.110, 28.92.22.120, 28.92.24.110, 28.92.24.120, 28.92.25.000, 28.92.26.110, 28.92.26.120, 28.92.27.110, 28.92.27.120, 28.92.27.190, 28.92.29.000, 28.92.30.150, из 28.92.30.160 (асфальтоукладчики), из 28.92.40.120 (машины для дробления грунта, камня, руды и прочих минеральных веществ самоходные), из 28.92.40.133 (асфальтобетоносмесительные установки), 28.92.50.000, 28.93.1 (кроме 28.93.19), 28.93.2, из 28.99.39.190 (оборудование для распределения жидких и сыпучих противогололедных реагентов), 29.10.51.000, 29.10.52.110, 29.10.52.130, 29.10.52.190, 29.10.59.110, 29.10.59.120, 29.10.59.130, 29.10.59.140, 29.10.59.220, 29.10.59.230, 29.10.59.240, 29.10.59.250, 29.10.59.270, 29.10.59.280, 29.10.59.310, 29.10.59.320, 29.10.59.390, 29.20.23.114, 29.20.23.120, 29.20.23.130, 29.20.23.190, 30.92.10.
</t>
  </si>
  <si>
    <t xml:space="preserve">Субсидия предоставляется производителю при выполнении следующих условий:
а) продукция произведена не ранее 1 января года, предшествующего календарному году, в котором был заключен договор купли-продажи такой продукции;
б) договор купли-продажи заключен не ранее 1 июля года, предшествующего текущему финансовому году, поставка продукции по которому осуществлена покупателю не ранее 1 октября года, предшествующего текущему финансовому году;
в) покупателю продукции в соответствии с договором купли-продажи предоставлена скидка;
г) сведения о производителе, предусмотренные постановлением Правительства Российской Федерации от 21 декабря 2017 г. N 1604 "О предоставлении субъектами деятельности в сфере промышленности, органами государственной власти и органами местного самоуправления информации для включения в государственную информационную систему промышленности и размещении информации государственной информационной системы промышленности в открытом доступе в информационно-телекоммуникационной сети "Интернет", размещены в государственной информационной системе промышленности в информационно-телекоммуникационной сети "Интернет";
д) субсидия в отношении договоров купли-продажи, соответствующих подпункту "б" настоящего пункта, поставка продукции по которым осуществлена покупателю до 1 января текущего финансового года, предоставляется при условии наличия в комплекте документов, представляемых в соответствии с пунктом 17 настоящих Правил, заявок на предоставление субсидии в отношении договоров купли-продажи, заключенных в текущем финансовом году, поставка продукции по которым покупателю осуществлена в текущем финансовом году;
е) производителю ранее не предоставлялась субсидия в отношении той же единицы продукции, при приобретении которой покупателю была предоставлена скидка в соответствии с договорами купли-продажи.
Для получения субсидии производитель представляет в Министерство промышленности и торговли Российской Федерации не чаще одного раза в квартал и не позднее 1 декабря заявление о предоставлении субсидии по форме, приведенной в соглашении о предоставлении субсидии, подписанное руководителем (уполномоченным лицом с представлением документов, подтверждающих полномочия указанного лица) производителя
</t>
  </si>
  <si>
    <t xml:space="preserve">Постановление Правительства РФ от 21.01.2014 № 42 (ред. от 11.06.2019)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t>
  </si>
  <si>
    <t xml:space="preserve">Постановление Правительства РФ от 14.03.2018 №254 (ред. от 15.05.2019) "Об утверждении Правил предоставления и распределения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</si>
  <si>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Распределение иных межбюджетных трансфертов между субъектами Российской Федерации осуществляется по решению Правительства Российской Федерации на основании решения подкомиссии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(далее - подкомиссия).
Высшие должностные лица субъектов Российской Федерации (высшие исполнительные органы государственной власти субъектов Российской Федерации) представляют в установленные Министерством Российской Федерации по развитию Дальнего Востока и Арктики сроки в Министерство Российской Федерации по развитию Дальнего Востока и Акрктики планы (проекты планов), отражающие потребность в средствах на исполнение расходных обязательств, связанных с их реализацией.
Решение подкомиссии по итогам рассмотрения планов (проектов планов) формируется с учетом установленных критериев.
На основании решения подкомиссии Министерство Российской Федерации по развитию Дальнего Востока и Арктики подготавливает проект акта Правительства Российской Федерации об утверждении распределения иных межбюджетных трансфертов между субъектами Российской Федерации.
Предоставление иных межбюджетных трансфертов осуществляется на основании соглашения, заключаемого между Министерством Российской Федерации по развитию Дальнего Востока и высшими должностными лицами субъектов Российской Федерации.</t>
  </si>
  <si>
    <t>Постановление Правительства РФ от 16.10.2014 № 1055 (ред. от 13.06.2019)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РФ от 09.07.2015 N 693 (ред. от 15.06.2019)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(вместе с "Правилами предоставления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t>
  </si>
  <si>
    <t xml:space="preserve">Постановление Правительства РФ от 22.11.2011 № 964 (ред. от 15.06.2019) "О порядке осуществления деятельности по страхованию и обеспечению экспортных кредитов и инвестиций от предпринимательских и политических рисков" (вместе с "Правилами осуществления деятельности по страхованию и обеспечению экспортных кредитов и инвестиций от предпринимательских и политических рисков")
</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</si>
  <si>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</si>
  <si>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</si>
  <si>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</si>
  <si>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целях получения кредитования в рамках данного кредитного продукта необходимо: 1. Соответствовать требованиям продукта; 2. Обратиться в АО «МСП Банк» за предоставлением кредита, в том числе через портал АИС НГС  (https://smbfin.ru/Login/NuiLogin.aspx?ReturnUrl=%2f).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</si>
  <si>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Постановление Правительства Российской Федерации от 30.12.2017 №1710 (ред. от 07.05.2019)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</si>
  <si>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Правительства РФ от 26.12.2017 № 1642 (ред. от 11.06.2019) "Об утверждении государственной программы Российской Федерации "Развитие образования"
Распоряжение Правительства РФ от 23.10.2015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</si>
  <si>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Постановление Правительства РФ от 26.12.2017 № 1642 (ред. от 11.06.2019) "Об утверждении государственной программы Российской Федерации "Развитие образования"</t>
  </si>
  <si>
    <t xml:space="preserve">Постановление Правительства РФ от 15.04.2014 №302 (ред. от 29.03.2019) "Об утверждении государственной программы Российской Федерации "Развитие физической культуры и спорта"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</si>
  <si>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t>
  </si>
  <si>
    <t xml:space="preserve">Постановление Правительства Российской Федерации от 15.04.2014 №317 (ред. от 11.07.2019)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
</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</si>
  <si>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УТРАТИЛО СИЛУ С 02.08.2019</t>
  </si>
  <si>
    <t>Субсидирование части затрат, связанных с сертификацией продукции на внешних рынках при реализации инвестиционных проектов
УТРАТИЛО СИЛУ С 02.08.2019</t>
  </si>
  <si>
    <t>Стандарт Фонда развития промышленности №СФ-И-51 (ред. 3.1.) (утвержден Наблюдательным советом Фонда развития промышленности 21.09.2018)</t>
  </si>
  <si>
    <t xml:space="preserve"> Стандарт Фонда развития промышленности №СФ-И-55 (ред. 3.1.) (утвержден Наблюдательным советом Фонда развития промышленности 21.09.2018)</t>
  </si>
  <si>
    <t xml:space="preserve"> Стандарт Фонда развития промышленности №СФ-И-51 (ред. 3.1.)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</si>
  <si>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 СФ-И-105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</si>
  <si>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"Цифровизация промышленности" № СФ-И-116 (ред. 2.1.)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</si>
  <si>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"Повышение производительноси труда" № СФ-И-117 (ред. 2.1) (утвержден Наблюдательным советом Фонда развития промышленности 21.09.2018)</t>
  </si>
  <si>
    <t xml:space="preserve"> Постановление Правительства РФ от 06.09.2018 №1063 (ред. от 06.05.2019) "О предоставлении и распределении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(вместе с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Приказ Минсельхоза России от 24.10.2018 №474  "Об утверждении перечней направлений использования инвестиционных кредитов, полученных при заключении инвестиционных кредитных договоров в российских кредитных организациях и государственной корпорации "Банк развития и внешнеэкономической деятельности (Внешэкономбанк)", и займов, полученных при заключении договоров займа в сельскохозяйственных кредитных потребительских кооперативах, и форм документов, предусмотренных Правилами предоставления и распределения иных межбюджетных трансфертов из федерального бюджета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</si>
  <si>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Постановление Правительства РФ от 12.01.2017 № 2 (ред. от 21.05.2019)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
</t>
  </si>
  <si>
    <r>
      <t xml:space="preserve">Субъект поддержки </t>
    </r>
    <r>
      <rPr>
        <i/>
        <sz val="10"/>
        <rFont val="Times New Roman"/>
        <family val="1"/>
        <charset val="204"/>
      </rPr>
      <t>(ИП / ЮЛ / НКО / субъект РФ / учреждения социальной сферы)</t>
    </r>
  </si>
  <si>
    <r>
      <t xml:space="preserve">Стадия проекта </t>
    </r>
    <r>
      <rPr>
        <i/>
        <sz val="10"/>
        <rFont val="Times New Roman"/>
        <family val="1"/>
        <charset val="204"/>
      </rPr>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r>
  </si>
  <si>
    <r>
      <t xml:space="preserve">Вид поддержки </t>
    </r>
    <r>
      <rPr>
        <i/>
        <sz val="10"/>
        <rFont val="Times New Roman"/>
        <family val="1"/>
        <charset val="204"/>
      </rPr>
      <t>(кредитование, займ, участие в капитале / лизинг / гарантии / субсидирование / гранты / межбюджетные трансферты / создание инфраструктуры / консультирование / режим благоприятствования/ прочее)</t>
    </r>
  </si>
  <si>
    <r>
      <t xml:space="preserve">Канал получения </t>
    </r>
    <r>
      <rPr>
        <i/>
        <sz val="10"/>
        <rFont val="Times New Roman"/>
        <family val="1"/>
        <charset val="204"/>
      </rPr>
      <t>(прямой / через соглашение с субъектом Российской Федерации)</t>
    </r>
  </si>
  <si>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31.08.2016 № 865</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</si>
  <si>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13.05.2016 № 412.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</si>
  <si>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04.11.2014 № 1162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</si>
  <si>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25.09.2017 №1158</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</si>
  <si>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 декабря 2013 г. № 1312</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</si>
  <si>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18.01.2017г. № 27</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</si>
  <si>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11.08.2015 № 831</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</si>
  <si>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28.01.2016 №41.</t>
  </si>
  <si>
    <t>Федеральный закон от 24.07.2007 № 209-ФЗ «О развитии малого и среднего предпринимательства в Российской Федерации»</t>
  </si>
  <si>
    <t xml:space="preserve">Постановление Правительства РФ от 03.01.2014 №3 (ред. от 01.08.2019)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</si>
  <si>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ВСЕГО</t>
  </si>
  <si>
    <t xml:space="preserve">Название Фонда </t>
  </si>
  <si>
    <t>Учредитель</t>
  </si>
  <si>
    <t>Приоритетные направления и основные продукты</t>
  </si>
  <si>
    <t xml:space="preserve">Вагит Алекперов, Президент ПАО «ЛУКОЙЛ». </t>
  </si>
  <si>
    <t>Благотворительный фонд Елены и Геннадия Тимченко</t>
  </si>
  <si>
    <t>Елена и Геннадий Тимченко («Волга групп»)</t>
  </si>
  <si>
    <t>Благотворительный фонд Владимира Потанина</t>
  </si>
  <si>
    <t>Владимир Потанин, Президент, председатель правления ПАО «ГМК Норильский никель»</t>
  </si>
  <si>
    <t xml:space="preserve">Благотворительный фонд «Искусство, наука и спорт» </t>
  </si>
  <si>
    <t>Алишер Усманов, основной акционер группы компаний USM Holdings, Металлоивест</t>
  </si>
  <si>
    <t>Михаил и Ирина Прохоровы</t>
  </si>
  <si>
    <t>Игорь и Екатерина Рыбаковы (корпорация Технониколь)</t>
  </si>
  <si>
    <t>№</t>
  </si>
  <si>
    <t xml:space="preserve">Фонд региональных социальных программ «Наше будущее»
</t>
  </si>
  <si>
    <t xml:space="preserve">Приоритеты: 
1. Образование (стипендиальные и грантовые программы для студентов и преподавателей)
2. Культура (системная поддержка музейных лидеров в целях сделать музеи центрами культурного, социального и экономического развития регионов)
3. Развитие Филантропии (Фонды целевого капитала, Центры знаний по целевым капиталам, Центры социальных инноваций в сфере культуры.)
Основной продукт:
1. Грантовый конкурс проектов, направленных на развитие местных музеев, музейных специалистов. 
участники: музеи – НКО (государственные и частные)
5 номинаций (сумма гранта от 2 до 5 млн. руб.) 
Конкурсная документация:
http://museum.fondpotanin.ru/museumsanfrontier/museum4_0
</t>
  </si>
  <si>
    <t xml:space="preserve">Грантовых конкурсов нет. Фонд поддерживает уникальные крупные проекты, знаковые событиям в культурной, научной, спортивной жизни общества.
Приоритеты: 
1) Культура и искусство
2) Наука и образование
3) Спорт (совместные проекты с Олимпийский комитет России, Федерация фехтования России, Российский Футбольный Союз, Всероссийская федерация волейбола, Всероссийская федерация гребли на байдарках и каноэ, «Ассоциация зимних олимпийских видов спорта», II Всемирные Игры боевых искусств)
4) Социальная сфера (сироты, дети с ОВЗ)
</t>
  </si>
  <si>
    <t xml:space="preserve">Благотворительный фонд культурных инициатив
</t>
  </si>
  <si>
    <t xml:space="preserve">Приоритеты: 
1. Наука, образование и просвещение (грантовые программы для студентов и молодых учёных)
2. Культура и искусство (поддержка программ развития библиотек)
Основные продукты: 
1.Грантовый конкурс спектаклей, а также специально созданных театральных произведений (перформансов, читок, спектаклей-инсталляций, театральных бродилок и др);  участники: все государственные и негосударственные организации;
сумма гранта: до 1,5 млн. руб.
Конкурсная документация:
http://www.prokhorovfund.ru/projects/contest/20/4007/   
2.Грантовый конкурс социокультурных и образовательных проектов библиотек. 
участники: библиотеки всех уровней и любого подчинения;
сумма гранта: 300-800 тыс. руб.
Конкурсная документация:
http://www.prokhorovfund.ru/projects/contest/84/4009/  </t>
  </si>
  <si>
    <t xml:space="preserve">Рыбаков Фонд
</t>
  </si>
  <si>
    <t xml:space="preserve">Приоритет: 
Поддержка образовательных проектов в школах. Концепция «Школа — центр социума».
Прежние приоритеты: 
1) Поддержка предпринимательства (грантовая программа по развитию молодёжного предпринимательства) 
http://preactum.ru/  
2) Образование (гратовые программы для проектов в сфере до-школьного образования, он-лайн образования) 
https://konkurs.rybakovfond.ru/  
3) Развитие некоммерческого сектора (Акселератор для ИТ-проектов в некоммерческом секторе, наставничество, женское предпринимательство) 
http://go.philtech.ru/ </t>
  </si>
  <si>
    <t xml:space="preserve">Фонд «Вольное дело» 
</t>
  </si>
  <si>
    <t xml:space="preserve">Олег Дерипаска, компания «РУСАЛ»
</t>
  </si>
  <si>
    <r>
      <t xml:space="preserve">Приоритеты: 
1) Защита животных (строительство приютов для бездомных животных)
</t>
    </r>
    <r>
      <rPr>
        <sz val="11"/>
        <color theme="1"/>
        <rFont val="Calibri"/>
        <family val="2"/>
        <charset val="204"/>
        <scheme val="minor"/>
      </rPr>
      <t xml:space="preserve">2) Культура (поддерживает московские театры, участвует в возрождении памятников православной архитектуры и культуры) </t>
    </r>
    <r>
      <rPr>
        <sz val="11"/>
        <color theme="1"/>
        <rFont val="Calibri"/>
        <family val="2"/>
        <charset val="204"/>
        <scheme val="minor"/>
      </rPr>
      <t xml:space="preserve">
3) Наука (грантовые программы для исследователей)
</t>
    </r>
    <r>
      <rPr>
        <sz val="11"/>
        <color theme="1"/>
        <rFont val="Calibri"/>
        <family val="2"/>
        <charset val="204"/>
        <scheme val="minor"/>
      </rPr>
      <t>4) Образование (ранняя профориентация, поддержка инженерно-технического образования)</t>
    </r>
  </si>
  <si>
    <t xml:space="preserve">Приоритет. Социальное предпринимательство (беспроцентные займы, нефинансовые меры поддержки)
http://www.nb-fund.ru/social-business-support/ 
 Социальное предпринимательство достаточно гибкая тема, где могут быть пересечения: это может быть и бизнес направленный на трудоустройство социально-незащищённых граждан, и бизнес направленный на развитие территории (именно трудоустройство местных жителей в маленьком депрессивном городе).  
Основной продукт: 
1. Беспроцентные займы для проектов социальных предпринимателей: 
Участники конкурса – НКО и субъекты МСП; 
от 10 до 40 млн. руб. (действующий бизнес, устойчива; экономическая модель, благополучатели более 1 000 чел.);
от 2 до 10 млн. руб. (действующий бизнес); 
2 млн. руб. (стартапы);
срок до 10 лет;
обеспечение;
20 % собственных средств инициатора проекта.
Конкурсная документация:
http://konkurs.nb-fund.ru/documents/
</t>
  </si>
  <si>
    <t>Информация о некоммерческих фондах</t>
  </si>
  <si>
    <r>
      <t xml:space="preserve">Приоритетные направления:
1. Поддержка социокультурных проектов в малых городов (население до 50 тыс. человек). 
2. Активное долголетие. 
3. Профилактика социального сиротства.
4. Детский спорт (хоккей, следж-хоккей, шахматы).
Основные продукты:
1. </t>
    </r>
    <r>
      <rPr>
        <sz val="11"/>
        <color theme="1"/>
        <rFont val="Calibri"/>
        <family val="2"/>
        <charset val="204"/>
        <scheme val="minor"/>
      </rPr>
      <t xml:space="preserve">Грантовый конкурс проектов, направленных на повышение качества жизни людей старшего возраста. </t>
    </r>
    <r>
      <rPr>
        <sz val="11"/>
        <color theme="1"/>
        <rFont val="Calibri"/>
        <family val="2"/>
        <charset val="204"/>
        <scheme val="minor"/>
      </rPr>
      <t xml:space="preserve">
участники: СО НКО, бюджетные организации, инициативные группы граждан;
сумма гранта: 150 тыс. руб. (организации) и 25 тыс. руб. (инициативные группы);
конкурс проводится через региональных операторов
Дополнительная информация: 
https://www.aktivnoepokolenie.ru/ 
2.</t>
    </r>
    <r>
      <rPr>
        <sz val="11"/>
        <color theme="1"/>
        <rFont val="Calibri"/>
        <family val="2"/>
        <charset val="204"/>
        <scheme val="minor"/>
      </rPr>
      <t xml:space="preserve"> Грантовый конкурс проектов, направленных на повышение доступности массового детского спорта (хоккей, следж-хоккей, шахматы)</t>
    </r>
    <r>
      <rPr>
        <sz val="11"/>
        <color theme="1"/>
        <rFont val="Calibri"/>
        <family val="2"/>
        <charset val="204"/>
        <scheme val="minor"/>
      </rPr>
      <t xml:space="preserve">
Дополнительная информация о программе «Добрый лёд»: 
http://dobroled.ru/      
3. </t>
    </r>
    <r>
      <rPr>
        <sz val="11"/>
        <color theme="1"/>
        <rFont val="Calibri"/>
        <family val="2"/>
        <charset val="204"/>
        <scheme val="minor"/>
      </rPr>
      <t>Грантовая поддержка инноваций и методик с доказанной эффективностью, направленных на работу с кризисными семьями и профилактику социального сиротства</t>
    </r>
    <r>
      <rPr>
        <sz val="11"/>
        <color theme="1"/>
        <rFont val="Calibri"/>
        <family val="2"/>
        <charset val="204"/>
        <scheme val="minor"/>
      </rPr>
      <t xml:space="preserve">
участники: НКО, государственные и муниципальные учреждения
цель: поддержка и распространение лучших практик в сфере семейного устройства и профилактики социального сиротства и защиты детства 
размер гранта от 0,8 до 1,5 млн. руб.
Конкурсная документация:
http://deti.timchenkofoundation.org/dokumenty-konkursa-semejnaya-gavan/ 
4. </t>
    </r>
    <r>
      <rPr>
        <sz val="11"/>
        <color theme="1"/>
        <rFont val="Calibri"/>
        <family val="2"/>
        <charset val="204"/>
        <scheme val="minor"/>
      </rPr>
      <t xml:space="preserve">Грантовый конкурс проектов, направленных на улучшении качества жизни в малых городах и сельской местности через создание благоприятной социокультурной среды, развития местных сообществ. </t>
    </r>
    <r>
      <rPr>
        <sz val="11"/>
        <color theme="1"/>
        <rFont val="Calibri"/>
        <family val="2"/>
        <charset val="204"/>
        <scheme val="minor"/>
      </rPr>
      <t xml:space="preserve">Участники: НКО и общественные организации из малых городов и сёл.
Конкурсная документация: http://cultmosaic.ru/content-load-/Contest-information-KM-2019-2.pdf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</si>
</sst>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 &quot;₽&quot;"/>
  </numFmts>
  <fonts count="1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3"/>
      <color theme="1"/>
      <name val="Times New Roman"/>
      <family val="1"/>
      <charset val="204"/>
    </font>
    <font>
      <i/>
      <u/>
      <sz val="13"/>
      <color theme="1"/>
      <name val="Times New Roman"/>
      <family val="1"/>
      <charset val="204"/>
    </font>
    <font>
      <i/>
      <sz val="13"/>
      <color theme="1"/>
      <name val="Times New Roman"/>
      <family val="1"/>
      <charset val="204"/>
    </font>
    <font>
      <u/>
      <sz val="13"/>
      <color theme="1"/>
      <name val="Times New Roman"/>
      <family val="1"/>
      <charset val="204"/>
    </font>
    <font>
      <b/>
      <sz val="13"/>
      <color theme="1"/>
      <name val="Times New Roman"/>
      <family val="1"/>
      <charset val="204"/>
    </font>
    <font>
      <sz val="10"/>
      <color theme="1"/>
      <name val="Times New Roman"/>
      <family val="1"/>
      <charset val="204"/>
    </font>
    <font>
      <sz val="10"/>
      <name val="Times New Roman"/>
      <family val="1"/>
      <charset val="204"/>
    </font>
    <font>
      <u/>
      <sz val="11"/>
      <color theme="10"/>
      <name val="Calibri"/>
      <family val="2"/>
      <charset val="204"/>
      <scheme val="minor"/>
    </font>
    <font>
      <b/>
      <sz val="10"/>
      <name val="Times New Roman"/>
      <family val="1"/>
      <charset val="204"/>
    </font>
    <font>
      <u/>
      <sz val="11"/>
      <name val="Calibri"/>
      <family val="2"/>
      <charset val="204"/>
      <scheme val="minor"/>
    </font>
    <font>
      <sz val="7"/>
      <color theme="1"/>
      <name val="Times New Roman"/>
      <family val="1"/>
      <charset val="204"/>
    </font>
    <font>
      <sz val="12"/>
      <name val="Times New Roman"/>
      <family val="1"/>
      <charset val="204"/>
    </font>
    <font>
      <sz val="11"/>
      <name val="Calibri"/>
      <family val="2"/>
      <charset val="204"/>
      <scheme val="minor"/>
    </font>
    <font>
      <i/>
      <sz val="10"/>
      <name val="Times New Roman"/>
      <family val="1"/>
      <charset val="204"/>
    </font>
    <font>
      <b/>
      <sz val="11"/>
      <color theme="1"/>
      <name val="Calibri"/>
      <family val="2"/>
      <charset val="204"/>
      <scheme val="minor"/>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355">
    <xf numFmtId="0" fontId="0" fillId="0" borderId="0" xfId="0"/>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Alignment="1" applyProtection="1">
      <alignment vertical="top" wrapText="1"/>
      <protection locked="0"/>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pplyProtection="1">
      <alignment horizontal="left" vertical="top" wrapText="1"/>
      <protection locked="0"/>
    </xf>
    <xf numFmtId="0" fontId="1" fillId="0" borderId="0" xfId="0" applyFont="1" applyFill="1" applyAlignment="1">
      <alignment horizontal="center" vertical="center" wrapText="1"/>
    </xf>
    <xf numFmtId="0" fontId="1" fillId="0" borderId="0" xfId="0" applyFont="1" applyAlignment="1" applyProtection="1">
      <alignment horizontal="center" vertical="center" wrapText="1"/>
      <protection locked="0"/>
    </xf>
    <xf numFmtId="0" fontId="1" fillId="0" borderId="22"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39" xfId="0" applyFont="1" applyFill="1" applyBorder="1" applyAlignment="1">
      <alignment horizontal="center" vertical="top" wrapText="1"/>
    </xf>
    <xf numFmtId="0" fontId="1" fillId="0" borderId="40" xfId="0" applyFont="1" applyFill="1" applyBorder="1" applyAlignment="1">
      <alignment horizontal="center" vertical="top" wrapText="1"/>
    </xf>
    <xf numFmtId="0" fontId="1" fillId="0" borderId="4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4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29"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Alignment="1">
      <alignment vertical="top" wrapText="1"/>
    </xf>
    <xf numFmtId="0" fontId="3" fillId="0" borderId="30"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3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vertical="top" wrapText="1"/>
    </xf>
    <xf numFmtId="0" fontId="6" fillId="0" borderId="1"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3" xfId="0" applyFont="1" applyBorder="1" applyAlignment="1">
      <alignment horizontal="center" vertical="center" wrapText="1"/>
    </xf>
    <xf numFmtId="0" fontId="3"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3" fontId="3" fillId="0" borderId="16" xfId="0" applyNumberFormat="1" applyFont="1" applyFill="1" applyBorder="1" applyAlignment="1">
      <alignment horizontal="center" vertical="center" wrapText="1"/>
    </xf>
    <xf numFmtId="0" fontId="1" fillId="0" borderId="6" xfId="0" applyFont="1" applyFill="1" applyBorder="1" applyAlignment="1">
      <alignment horizontal="center" vertical="top" wrapText="1"/>
    </xf>
    <xf numFmtId="0" fontId="1" fillId="0" borderId="51" xfId="0" applyFont="1" applyFill="1" applyBorder="1" applyAlignment="1">
      <alignment horizontal="center" vertical="top" wrapText="1"/>
    </xf>
    <xf numFmtId="0" fontId="1" fillId="0" borderId="53" xfId="0" applyFont="1" applyFill="1" applyBorder="1" applyAlignment="1">
      <alignment horizontal="center" vertical="top" wrapText="1"/>
    </xf>
    <xf numFmtId="3" fontId="3" fillId="0" borderId="4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9"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3" fontId="3" fillId="0" borderId="55" xfId="0" applyNumberFormat="1" applyFont="1" applyBorder="1" applyAlignment="1">
      <alignment horizontal="center" vertical="center" wrapText="1"/>
    </xf>
    <xf numFmtId="0" fontId="8" fillId="0" borderId="45" xfId="0" applyFont="1" applyBorder="1" applyAlignment="1">
      <alignment horizontal="justify" vertical="center" wrapText="1"/>
    </xf>
    <xf numFmtId="0" fontId="8" fillId="0" borderId="39" xfId="0" applyFont="1" applyBorder="1" applyAlignment="1">
      <alignment horizontal="justify" vertical="center" wrapText="1"/>
    </xf>
    <xf numFmtId="0" fontId="0" fillId="0" borderId="39" xfId="0" applyBorder="1" applyAlignment="1">
      <alignment vertical="top" wrapText="1"/>
    </xf>
    <xf numFmtId="0" fontId="0" fillId="0" borderId="58" xfId="0" applyBorder="1" applyAlignment="1">
      <alignment vertical="top" wrapText="1"/>
    </xf>
    <xf numFmtId="0" fontId="8" fillId="0" borderId="58" xfId="0" applyFont="1" applyBorder="1" applyAlignment="1">
      <alignment horizontal="justify" vertical="center" wrapText="1"/>
    </xf>
    <xf numFmtId="3" fontId="3" fillId="0" borderId="2"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3" fillId="0" borderId="19" xfId="0" applyFont="1" applyFill="1" applyBorder="1" applyAlignment="1">
      <alignment vertical="top" wrapText="1"/>
    </xf>
    <xf numFmtId="0" fontId="3" fillId="0" borderId="19" xfId="0" applyFont="1" applyBorder="1" applyAlignment="1">
      <alignment vertical="top" wrapText="1"/>
    </xf>
    <xf numFmtId="3" fontId="1" fillId="0" borderId="0" xfId="0" applyNumberFormat="1" applyFont="1" applyAlignment="1">
      <alignment horizontal="center" vertical="center"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7" fillId="0" borderId="48" xfId="0" applyFont="1" applyBorder="1" applyAlignment="1">
      <alignment horizontal="left" vertical="center" wrapText="1"/>
    </xf>
    <xf numFmtId="0" fontId="3" fillId="2" borderId="30" xfId="0" applyFont="1" applyFill="1" applyBorder="1" applyAlignment="1">
      <alignment horizontal="left" vertical="center" wrapText="1"/>
    </xf>
    <xf numFmtId="0" fontId="8" fillId="2" borderId="30" xfId="0" applyFont="1" applyFill="1" applyBorder="1" applyAlignment="1">
      <alignment horizontal="left" vertical="top" wrapText="1"/>
    </xf>
    <xf numFmtId="3" fontId="3" fillId="0" borderId="61" xfId="0" applyNumberFormat="1" applyFont="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26" xfId="0" applyNumberFormat="1" applyFont="1" applyFill="1" applyBorder="1" applyAlignment="1">
      <alignment horizontal="center" vertical="center" wrapText="1"/>
    </xf>
    <xf numFmtId="0" fontId="3" fillId="0" borderId="49" xfId="0" applyFont="1" applyBorder="1" applyAlignment="1">
      <alignment horizontal="left" vertical="center" wrapText="1"/>
    </xf>
    <xf numFmtId="3" fontId="3" fillId="0" borderId="16"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6" xfId="0" applyNumberFormat="1" applyFont="1" applyBorder="1" applyAlignment="1">
      <alignment horizontal="center" vertical="center" wrapText="1"/>
    </xf>
    <xf numFmtId="0" fontId="3" fillId="0" borderId="21" xfId="0" applyFont="1" applyFill="1" applyBorder="1" applyAlignment="1">
      <alignment vertical="top" wrapText="1"/>
    </xf>
    <xf numFmtId="0" fontId="3" fillId="0" borderId="21" xfId="0" applyFont="1" applyBorder="1" applyAlignment="1">
      <alignment vertical="top" wrapText="1"/>
    </xf>
    <xf numFmtId="0" fontId="3" fillId="0" borderId="6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4" xfId="0" applyFont="1" applyBorder="1" applyAlignment="1">
      <alignment horizontal="center" vertical="center" wrapText="1"/>
    </xf>
    <xf numFmtId="0" fontId="4" fillId="0" borderId="54" xfId="0" applyFont="1" applyFill="1" applyBorder="1" applyAlignment="1">
      <alignment horizontal="center" vertical="center" wrapText="1"/>
    </xf>
    <xf numFmtId="0" fontId="4" fillId="0" borderId="54" xfId="0" applyFont="1" applyBorder="1" applyAlignment="1">
      <alignment horizontal="center" vertical="center" wrapText="1"/>
    </xf>
    <xf numFmtId="0" fontId="7" fillId="0" borderId="57" xfId="0" applyFont="1" applyBorder="1" applyAlignment="1">
      <alignment horizontal="center" vertical="center" wrapText="1"/>
    </xf>
    <xf numFmtId="0" fontId="3" fillId="0" borderId="35" xfId="0" applyFont="1" applyFill="1" applyBorder="1" applyAlignment="1">
      <alignment vertical="top" wrapText="1"/>
    </xf>
    <xf numFmtId="0" fontId="3" fillId="0" borderId="35" xfId="0" applyFont="1" applyBorder="1" applyAlignment="1">
      <alignment vertical="top" wrapText="1"/>
    </xf>
    <xf numFmtId="0" fontId="3" fillId="0" borderId="46" xfId="0" applyFont="1" applyBorder="1" applyAlignment="1">
      <alignment horizontal="center" vertical="center" wrapText="1"/>
    </xf>
    <xf numFmtId="0" fontId="3" fillId="0" borderId="59" xfId="0" applyFont="1" applyBorder="1" applyAlignment="1">
      <alignment vertical="top" wrapText="1"/>
    </xf>
    <xf numFmtId="0" fontId="3" fillId="0" borderId="10" xfId="0" applyFont="1" applyBorder="1" applyAlignment="1">
      <alignment vertical="top" wrapText="1"/>
    </xf>
    <xf numFmtId="0" fontId="4" fillId="0" borderId="26"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21" xfId="0" applyFont="1" applyFill="1" applyBorder="1" applyAlignment="1">
      <alignment horizontal="left" vertical="center" wrapText="1"/>
    </xf>
    <xf numFmtId="0" fontId="3" fillId="2" borderId="21" xfId="0" applyFont="1" applyFill="1" applyBorder="1" applyAlignment="1">
      <alignment horizontal="left" vertical="top" wrapText="1"/>
    </xf>
    <xf numFmtId="0" fontId="3" fillId="0" borderId="21" xfId="0" applyFont="1" applyBorder="1" applyAlignment="1">
      <alignment horizontal="left" vertical="top" wrapText="1"/>
    </xf>
    <xf numFmtId="3" fontId="3" fillId="0" borderId="30" xfId="0" applyNumberFormat="1"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12" fillId="2" borderId="1" xfId="1" applyFont="1" applyFill="1" applyBorder="1" applyAlignment="1">
      <alignment horizontal="left" vertical="top" wrapText="1"/>
    </xf>
    <xf numFmtId="4"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 fillId="0" borderId="30" xfId="0" applyFont="1" applyBorder="1" applyAlignment="1">
      <alignment vertical="top" wrapText="1"/>
    </xf>
    <xf numFmtId="0" fontId="3" fillId="0" borderId="31" xfId="0" applyFont="1" applyFill="1" applyBorder="1" applyAlignment="1">
      <alignment horizontal="left" vertical="top" wrapText="1"/>
    </xf>
    <xf numFmtId="0" fontId="2" fillId="0" borderId="32" xfId="0" applyFont="1" applyBorder="1" applyAlignment="1">
      <alignment horizontal="left" vertical="top" wrapText="1"/>
    </xf>
    <xf numFmtId="0" fontId="7" fillId="0" borderId="19" xfId="0" applyFont="1" applyBorder="1" applyAlignment="1">
      <alignment horizontal="center" vertical="center" wrapText="1"/>
    </xf>
    <xf numFmtId="0" fontId="7" fillId="0" borderId="1" xfId="0" applyFont="1" applyBorder="1" applyAlignment="1">
      <alignment horizontal="center" vertical="center" wrapText="1"/>
    </xf>
    <xf numFmtId="3" fontId="3" fillId="0" borderId="47" xfId="0" applyNumberFormat="1" applyFont="1" applyFill="1" applyBorder="1" applyAlignment="1">
      <alignment horizontal="center" vertical="center" wrapText="1"/>
    </xf>
    <xf numFmtId="0" fontId="9" fillId="2" borderId="0" xfId="0" applyFont="1" applyFill="1" applyAlignment="1">
      <alignment horizontal="left" vertical="top" wrapText="1"/>
    </xf>
    <xf numFmtId="0" fontId="12" fillId="2" borderId="1" xfId="1" applyNumberFormat="1" applyFont="1" applyFill="1" applyBorder="1" applyAlignment="1">
      <alignment horizontal="left" vertical="top" wrapText="1"/>
    </xf>
    <xf numFmtId="0" fontId="9" fillId="2" borderId="7" xfId="0" applyFont="1" applyFill="1" applyBorder="1" applyAlignment="1">
      <alignment horizontal="left" vertical="top" wrapText="1"/>
    </xf>
    <xf numFmtId="0" fontId="3" fillId="0" borderId="0" xfId="0" applyFont="1" applyAlignment="1">
      <alignment horizontal="left" vertical="top" wrapText="1"/>
    </xf>
    <xf numFmtId="0" fontId="12" fillId="2" borderId="16" xfId="1" applyFont="1" applyFill="1" applyBorder="1" applyAlignment="1">
      <alignment horizontal="left" vertical="top" wrapText="1"/>
    </xf>
    <xf numFmtId="0" fontId="9" fillId="2" borderId="9" xfId="0" applyFont="1" applyFill="1" applyBorder="1" applyAlignment="1">
      <alignment horizontal="center" vertical="top" wrapText="1"/>
    </xf>
    <xf numFmtId="0" fontId="4" fillId="0" borderId="19"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3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2" xfId="0" applyFont="1" applyBorder="1" applyAlignment="1">
      <alignment horizontal="center" vertical="center" wrapText="1"/>
    </xf>
    <xf numFmtId="0" fontId="7" fillId="0" borderId="57" xfId="0" applyFont="1" applyBorder="1" applyAlignment="1">
      <alignment horizontal="left" vertical="center" wrapText="1"/>
    </xf>
    <xf numFmtId="0" fontId="3" fillId="0" borderId="0" xfId="0" applyFont="1" applyBorder="1" applyAlignment="1">
      <alignment vertical="top" wrapText="1"/>
    </xf>
    <xf numFmtId="0" fontId="5" fillId="0" borderId="43" xfId="0" applyFont="1" applyFill="1" applyBorder="1" applyAlignment="1">
      <alignment vertical="top" wrapText="1"/>
    </xf>
    <xf numFmtId="0" fontId="5" fillId="0" borderId="21" xfId="0" applyFont="1" applyFill="1" applyBorder="1" applyAlignment="1">
      <alignment horizontal="left" vertical="top" wrapText="1"/>
    </xf>
    <xf numFmtId="0" fontId="5" fillId="0" borderId="21" xfId="0" applyFont="1" applyBorder="1" applyAlignment="1">
      <alignment horizontal="left" vertical="center" wrapText="1"/>
    </xf>
    <xf numFmtId="3" fontId="3" fillId="0" borderId="62" xfId="0" applyNumberFormat="1" applyFont="1" applyBorder="1" applyAlignment="1">
      <alignment horizontal="center" vertical="center" wrapText="1"/>
    </xf>
    <xf numFmtId="3" fontId="3" fillId="0" borderId="34" xfId="0" applyNumberFormat="1" applyFont="1" applyBorder="1" applyAlignment="1">
      <alignment horizontal="center" vertical="center" wrapText="1"/>
    </xf>
    <xf numFmtId="3" fontId="3" fillId="0" borderId="2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7" fillId="0" borderId="52" xfId="0" applyNumberFormat="1" applyFont="1" applyBorder="1" applyAlignment="1">
      <alignment horizontal="center" vertical="center" wrapText="1"/>
    </xf>
    <xf numFmtId="3" fontId="7" fillId="0" borderId="55" xfId="0" applyNumberFormat="1" applyFont="1" applyBorder="1" applyAlignment="1">
      <alignment horizontal="center" vertical="center" wrapText="1"/>
    </xf>
    <xf numFmtId="3" fontId="7" fillId="0" borderId="56" xfId="0" applyNumberFormat="1" applyFont="1" applyBorder="1" applyAlignment="1">
      <alignment horizontal="center" vertical="center" wrapText="1"/>
    </xf>
    <xf numFmtId="0" fontId="3" fillId="0" borderId="49" xfId="0" applyFont="1" applyFill="1" applyBorder="1" applyAlignment="1">
      <alignment horizontal="left" vertical="top" wrapText="1"/>
    </xf>
    <xf numFmtId="0" fontId="3" fillId="0" borderId="32" xfId="0" applyFont="1" applyFill="1" applyBorder="1" applyAlignment="1">
      <alignment horizontal="left" vertical="top" wrapText="1"/>
    </xf>
    <xf numFmtId="3" fontId="3" fillId="0" borderId="63" xfId="0" applyNumberFormat="1" applyFont="1" applyBorder="1" applyAlignment="1">
      <alignment horizontal="center" vertical="center" wrapText="1"/>
    </xf>
    <xf numFmtId="0" fontId="1" fillId="0" borderId="23" xfId="0" applyFont="1" applyFill="1" applyBorder="1" applyAlignment="1">
      <alignment horizontal="center" vertical="top" wrapText="1"/>
    </xf>
    <xf numFmtId="3" fontId="3" fillId="0" borderId="52" xfId="0" applyNumberFormat="1" applyFont="1" applyBorder="1" applyAlignment="1">
      <alignment horizontal="center" vertical="center" wrapText="1"/>
    </xf>
    <xf numFmtId="164" fontId="8" fillId="0" borderId="0" xfId="0" applyNumberFormat="1" applyFont="1" applyBorder="1" applyAlignment="1">
      <alignment horizontal="center" vertical="top" wrapText="1"/>
    </xf>
    <xf numFmtId="0" fontId="7" fillId="0" borderId="0" xfId="0" applyFont="1" applyAlignment="1">
      <alignment vertical="top"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2" fillId="2" borderId="3" xfId="1"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6" xfId="0" applyFont="1" applyFill="1" applyBorder="1" applyAlignment="1">
      <alignment horizontal="center" vertical="top" wrapText="1"/>
    </xf>
    <xf numFmtId="44" fontId="9" fillId="2" borderId="1" xfId="0" applyNumberFormat="1" applyFont="1" applyFill="1" applyBorder="1" applyAlignment="1">
      <alignment horizontal="center" vertical="top" wrapText="1"/>
    </xf>
    <xf numFmtId="0" fontId="4"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2" borderId="48" xfId="0" applyFont="1" applyFill="1" applyBorder="1" applyAlignment="1">
      <alignment horizontal="left" vertical="top" wrapText="1"/>
    </xf>
    <xf numFmtId="3" fontId="3" fillId="0" borderId="41" xfId="0" applyNumberFormat="1" applyFont="1" applyFill="1" applyBorder="1" applyAlignment="1">
      <alignment horizontal="center" vertical="center" wrapText="1"/>
    </xf>
    <xf numFmtId="3" fontId="3" fillId="0" borderId="42" xfId="0" applyNumberFormat="1" applyFont="1" applyFill="1" applyBorder="1" applyAlignment="1">
      <alignment horizontal="center" vertical="center" wrapText="1"/>
    </xf>
    <xf numFmtId="3" fontId="3" fillId="0" borderId="52" xfId="0" applyNumberFormat="1" applyFont="1" applyFill="1" applyBorder="1" applyAlignment="1">
      <alignment horizontal="center" vertical="center" wrapText="1"/>
    </xf>
    <xf numFmtId="3" fontId="3" fillId="0" borderId="55"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3" fontId="3" fillId="0" borderId="59" xfId="0" applyNumberFormat="1" applyFont="1" applyFill="1" applyBorder="1" applyAlignment="1">
      <alignment horizontal="center" vertical="center" wrapText="1"/>
    </xf>
    <xf numFmtId="0" fontId="3" fillId="0" borderId="55" xfId="0" applyFont="1" applyBorder="1" applyAlignment="1">
      <alignment vertical="top" wrapText="1"/>
    </xf>
    <xf numFmtId="3" fontId="3" fillId="0" borderId="62" xfId="0" applyNumberFormat="1" applyFont="1" applyFill="1" applyBorder="1" applyAlignment="1">
      <alignment horizontal="center" vertical="center" wrapText="1"/>
    </xf>
    <xf numFmtId="3" fontId="3" fillId="0" borderId="58" xfId="0" applyNumberFormat="1" applyFont="1" applyFill="1" applyBorder="1" applyAlignment="1">
      <alignment horizontal="center" vertical="center" wrapText="1"/>
    </xf>
    <xf numFmtId="3" fontId="3" fillId="0" borderId="40"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59" xfId="0" applyNumberFormat="1" applyFont="1" applyBorder="1" applyAlignment="1">
      <alignment horizontal="center" vertical="center" wrapText="1"/>
    </xf>
    <xf numFmtId="4" fontId="3" fillId="0" borderId="55" xfId="0" applyNumberFormat="1" applyFont="1" applyBorder="1" applyAlignment="1">
      <alignment vertical="top" wrapText="1"/>
    </xf>
    <xf numFmtId="0" fontId="3" fillId="0" borderId="57"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9" xfId="0" applyFont="1" applyBorder="1" applyAlignment="1">
      <alignment horizontal="center" vertical="center" wrapText="1"/>
    </xf>
    <xf numFmtId="0" fontId="7" fillId="0" borderId="42" xfId="0" applyFont="1" applyBorder="1" applyAlignment="1">
      <alignment horizontal="center" vertical="center" wrapText="1"/>
    </xf>
    <xf numFmtId="0" fontId="3" fillId="0" borderId="21" xfId="0" applyFont="1" applyBorder="1" applyAlignment="1" applyProtection="1">
      <alignment horizontal="left"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9" fillId="2" borderId="10" xfId="0" applyFont="1" applyFill="1" applyBorder="1" applyAlignment="1">
      <alignment horizontal="left" vertical="top" wrapText="1"/>
    </xf>
    <xf numFmtId="0" fontId="9" fillId="2" borderId="17" xfId="0" applyFont="1" applyFill="1" applyBorder="1" applyAlignment="1">
      <alignment horizontal="left" vertical="top" wrapText="1"/>
    </xf>
    <xf numFmtId="0" fontId="14"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Alignment="1">
      <alignment vertical="top" wrapText="1"/>
    </xf>
    <xf numFmtId="0" fontId="15" fillId="2" borderId="0" xfId="0" applyFont="1" applyFill="1" applyAlignment="1">
      <alignment horizontal="left" vertical="top" wrapText="1"/>
    </xf>
    <xf numFmtId="0" fontId="15" fillId="2" borderId="0" xfId="0" applyFont="1" applyFill="1" applyAlignment="1">
      <alignment horizontal="center" vertical="top" wrapText="1"/>
    </xf>
    <xf numFmtId="0" fontId="9" fillId="2" borderId="6"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vertical="top" wrapText="1"/>
    </xf>
    <xf numFmtId="0" fontId="9" fillId="2" borderId="3" xfId="0" applyFont="1" applyFill="1" applyBorder="1" applyAlignment="1">
      <alignment horizontal="left" vertical="top" wrapText="1"/>
    </xf>
    <xf numFmtId="0" fontId="9" fillId="2" borderId="3" xfId="0" applyFont="1" applyFill="1" applyBorder="1" applyAlignment="1">
      <alignment horizontal="center" vertical="top" wrapText="1"/>
    </xf>
    <xf numFmtId="164" fontId="9" fillId="2" borderId="3" xfId="0" applyNumberFormat="1" applyFont="1" applyFill="1" applyBorder="1" applyAlignment="1">
      <alignment horizontal="center" vertical="top" wrapText="1"/>
    </xf>
    <xf numFmtId="0" fontId="9" fillId="2" borderId="1" xfId="0"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0" fontId="9" fillId="2" borderId="30" xfId="0" applyFont="1" applyFill="1" applyBorder="1" applyAlignment="1">
      <alignment horizontal="center" vertical="top" wrapText="1"/>
    </xf>
    <xf numFmtId="4" fontId="9" fillId="2" borderId="1" xfId="0" applyNumberFormat="1" applyFont="1" applyFill="1" applyBorder="1" applyAlignment="1">
      <alignment horizontal="center" vertical="top" wrapText="1"/>
    </xf>
    <xf numFmtId="0" fontId="9" fillId="2" borderId="9" xfId="0" applyFont="1" applyFill="1" applyBorder="1" applyAlignment="1">
      <alignment vertical="top" wrapText="1"/>
    </xf>
    <xf numFmtId="4" fontId="9" fillId="2" borderId="0" xfId="0" applyNumberFormat="1" applyFont="1" applyFill="1" applyAlignment="1">
      <alignment horizontal="center" vertical="top" wrapText="1"/>
    </xf>
    <xf numFmtId="0" fontId="9" fillId="2" borderId="15" xfId="0" applyFont="1" applyFill="1" applyBorder="1" applyAlignment="1">
      <alignment horizontal="center" vertical="top" wrapText="1"/>
    </xf>
    <xf numFmtId="0" fontId="9" fillId="2" borderId="22" xfId="0" applyFont="1" applyFill="1" applyBorder="1" applyAlignment="1">
      <alignment horizontal="center" vertical="top" wrapText="1"/>
    </xf>
    <xf numFmtId="0" fontId="9" fillId="2" borderId="16" xfId="0" applyFont="1" applyFill="1" applyBorder="1" applyAlignment="1">
      <alignment vertical="top" wrapText="1"/>
    </xf>
    <xf numFmtId="0" fontId="9" fillId="2" borderId="16" xfId="0" applyFont="1" applyFill="1" applyBorder="1" applyAlignment="1">
      <alignment horizontal="left" vertical="top" wrapText="1"/>
    </xf>
    <xf numFmtId="164" fontId="9" fillId="2" borderId="16" xfId="0" applyNumberFormat="1" applyFont="1" applyFill="1" applyBorder="1" applyAlignment="1">
      <alignment horizontal="center" vertical="top" wrapText="1"/>
    </xf>
    <xf numFmtId="164" fontId="9" fillId="2" borderId="0" xfId="0" applyNumberFormat="1" applyFont="1" applyFill="1" applyBorder="1" applyAlignment="1">
      <alignment horizontal="center" vertical="top" wrapText="1"/>
    </xf>
    <xf numFmtId="0" fontId="9" fillId="2" borderId="33" xfId="0" applyFont="1" applyFill="1" applyBorder="1" applyAlignment="1">
      <alignment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vertical="top" wrapText="1"/>
    </xf>
    <xf numFmtId="0" fontId="9" fillId="2" borderId="6" xfId="0" applyFont="1" applyFill="1" applyBorder="1" applyAlignment="1">
      <alignment horizontal="left" vertical="top" wrapText="1"/>
    </xf>
    <xf numFmtId="164" fontId="9" fillId="2" borderId="6" xfId="0" applyNumberFormat="1" applyFont="1" applyFill="1" applyBorder="1" applyAlignment="1">
      <alignment horizontal="center" vertical="top" wrapText="1"/>
    </xf>
    <xf numFmtId="0" fontId="12" fillId="2" borderId="6" xfId="1" applyFont="1" applyFill="1" applyBorder="1" applyAlignment="1">
      <alignment horizontal="left" vertical="top" wrapText="1"/>
    </xf>
    <xf numFmtId="0" fontId="9" fillId="2" borderId="0" xfId="0" applyFont="1" applyFill="1" applyBorder="1" applyAlignment="1">
      <alignment horizontal="center" vertical="top" wrapText="1"/>
    </xf>
    <xf numFmtId="43" fontId="9" fillId="2" borderId="0" xfId="0" applyNumberFormat="1" applyFont="1" applyFill="1" applyAlignment="1">
      <alignment horizontal="center" vertical="top" wrapText="1"/>
    </xf>
    <xf numFmtId="0" fontId="9" fillId="3" borderId="10" xfId="0" applyFont="1" applyFill="1" applyBorder="1" applyAlignment="1">
      <alignment horizontal="left" vertical="top" wrapText="1"/>
    </xf>
    <xf numFmtId="0" fontId="1" fillId="0" borderId="35" xfId="0" applyFont="1" applyFill="1" applyBorder="1" applyAlignment="1">
      <alignment horizontal="center" vertical="top" wrapText="1"/>
    </xf>
    <xf numFmtId="3" fontId="3" fillId="0" borderId="22"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35"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4"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pplyProtection="1">
      <alignment horizontal="center" vertical="center" wrapText="1"/>
      <protection locked="0"/>
    </xf>
    <xf numFmtId="0" fontId="0" fillId="0" borderId="0" xfId="0" applyAlignment="1">
      <alignment wrapText="1"/>
    </xf>
    <xf numFmtId="0" fontId="17" fillId="0" borderId="29" xfId="0" applyFont="1" applyBorder="1" applyAlignment="1">
      <alignment horizontal="center" vertical="center" wrapText="1"/>
    </xf>
    <xf numFmtId="0" fontId="0" fillId="0" borderId="30" xfId="0" applyBorder="1" applyAlignment="1">
      <alignment horizontal="center" vertical="center" wrapText="1"/>
    </xf>
    <xf numFmtId="0" fontId="17" fillId="0" borderId="20" xfId="0" applyFont="1" applyBorder="1" applyAlignment="1">
      <alignment horizontal="center" vertical="center" wrapText="1"/>
    </xf>
    <xf numFmtId="0" fontId="0" fillId="0" borderId="21" xfId="0" applyBorder="1" applyAlignment="1">
      <alignment horizontal="center" vertical="center" wrapText="1"/>
    </xf>
    <xf numFmtId="0" fontId="17" fillId="0" borderId="25" xfId="0" applyFont="1"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wrapText="1"/>
    </xf>
    <xf numFmtId="0" fontId="8" fillId="0" borderId="36" xfId="0" applyFont="1" applyBorder="1" applyAlignment="1">
      <alignment horizontal="left" vertical="center" wrapText="1"/>
    </xf>
    <xf numFmtId="0" fontId="8" fillId="0" borderId="43" xfId="0" applyFont="1" applyBorder="1" applyAlignment="1">
      <alignment horizontal="left" vertical="center" wrapText="1"/>
    </xf>
    <xf numFmtId="0" fontId="8" fillId="0" borderId="57" xfId="0" applyFont="1" applyBorder="1" applyAlignment="1">
      <alignment horizontal="left" vertical="center" wrapText="1"/>
    </xf>
    <xf numFmtId="0" fontId="8" fillId="0" borderId="36"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57" xfId="0" applyFont="1" applyBorder="1" applyAlignment="1">
      <alignment horizontal="justify" vertical="center" wrapText="1"/>
    </xf>
    <xf numFmtId="0" fontId="9" fillId="2" borderId="22" xfId="0" applyFont="1" applyFill="1" applyBorder="1" applyAlignment="1">
      <alignment horizontal="center" vertical="top" wrapText="1"/>
    </xf>
    <xf numFmtId="0" fontId="9" fillId="2" borderId="68" xfId="0" applyFont="1" applyFill="1" applyBorder="1" applyAlignment="1">
      <alignment horizontal="center" vertical="top" wrapText="1"/>
    </xf>
    <xf numFmtId="0" fontId="9" fillId="2" borderId="15" xfId="0" applyFont="1" applyFill="1" applyBorder="1" applyAlignment="1">
      <alignment horizontal="center" vertical="top" wrapText="1"/>
    </xf>
    <xf numFmtId="0" fontId="18" fillId="2" borderId="0" xfId="0" applyFont="1" applyFill="1" applyAlignment="1">
      <alignment horizontal="center" vertical="top" wrapText="1"/>
    </xf>
    <xf numFmtId="0" fontId="14" fillId="2" borderId="0" xfId="0" applyFont="1" applyFill="1" applyAlignment="1">
      <alignment horizontal="center" vertical="top" wrapText="1"/>
    </xf>
    <xf numFmtId="0" fontId="12" fillId="2" borderId="1" xfId="1" applyFont="1" applyFill="1" applyBorder="1" applyAlignment="1">
      <alignment horizontal="center" vertical="top" wrapText="1"/>
    </xf>
    <xf numFmtId="0" fontId="9" fillId="2" borderId="10"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11" fillId="2" borderId="3" xfId="0" applyFont="1" applyFill="1" applyBorder="1" applyAlignment="1">
      <alignment horizontal="center" vertical="top" wrapText="1"/>
    </xf>
    <xf numFmtId="0" fontId="11" fillId="2" borderId="6"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5" xfId="0" applyFont="1" applyFill="1" applyBorder="1" applyAlignment="1">
      <alignment horizontal="center" vertical="top"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9" fillId="2" borderId="3" xfId="0" applyFont="1" applyFill="1" applyBorder="1" applyAlignment="1">
      <alignment horizontal="center" vertical="top" wrapText="1"/>
    </xf>
    <xf numFmtId="0" fontId="9" fillId="2" borderId="6"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1" xfId="0" applyFont="1" applyFill="1" applyBorder="1" applyAlignment="1">
      <alignment horizontal="center" vertical="top" wrapText="1"/>
    </xf>
    <xf numFmtId="0" fontId="9" fillId="2" borderId="16" xfId="0" applyFont="1" applyFill="1" applyBorder="1" applyAlignment="1">
      <alignment horizontal="center" vertical="top" wrapText="1"/>
    </xf>
    <xf numFmtId="0" fontId="9" fillId="2" borderId="35"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6" xfId="0" applyFont="1" applyFill="1" applyBorder="1" applyAlignment="1">
      <alignment horizontal="left" vertical="top" wrapText="1"/>
    </xf>
    <xf numFmtId="164" fontId="9" fillId="2" borderId="8" xfId="0" applyNumberFormat="1" applyFont="1" applyFill="1" applyBorder="1" applyAlignment="1">
      <alignment horizontal="center" vertical="top" wrapText="1"/>
    </xf>
    <xf numFmtId="164" fontId="9" fillId="2" borderId="16" xfId="0" applyNumberFormat="1" applyFont="1" applyFill="1" applyBorder="1" applyAlignment="1">
      <alignment horizontal="center" vertical="top" wrapText="1"/>
    </xf>
    <xf numFmtId="0" fontId="2" fillId="0" borderId="3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9" xfId="0" applyFont="1" applyFill="1" applyBorder="1" applyAlignment="1">
      <alignment horizontal="center" vertical="top" wrapText="1"/>
    </xf>
    <xf numFmtId="0" fontId="2" fillId="0" borderId="2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1" fillId="0" borderId="37" xfId="0" applyFont="1" applyFill="1" applyBorder="1" applyAlignment="1">
      <alignment horizontal="center" vertical="top" wrapText="1"/>
    </xf>
    <xf numFmtId="0" fontId="1" fillId="0" borderId="44" xfId="0" applyFont="1" applyFill="1" applyBorder="1" applyAlignment="1">
      <alignment horizontal="center" vertical="top" wrapText="1"/>
    </xf>
    <xf numFmtId="0" fontId="1" fillId="0" borderId="45" xfId="0" applyFont="1" applyFill="1" applyBorder="1" applyAlignment="1">
      <alignment horizontal="center" vertical="top" wrapText="1"/>
    </xf>
    <xf numFmtId="0" fontId="1" fillId="0" borderId="49" xfId="0" applyFont="1" applyFill="1" applyBorder="1" applyAlignment="1">
      <alignment horizontal="center" vertical="top" wrapText="1"/>
    </xf>
    <xf numFmtId="0" fontId="1" fillId="0" borderId="47" xfId="0" applyFont="1" applyFill="1" applyBorder="1" applyAlignment="1">
      <alignment horizontal="center" vertical="top" wrapText="1"/>
    </xf>
    <xf numFmtId="0" fontId="1" fillId="0" borderId="50" xfId="0" applyFont="1" applyFill="1" applyBorder="1" applyAlignment="1">
      <alignment horizontal="center" vertical="top" wrapText="1"/>
    </xf>
    <xf numFmtId="0" fontId="1" fillId="0" borderId="33" xfId="0" applyFont="1" applyFill="1" applyBorder="1" applyAlignment="1">
      <alignment horizontal="center" vertical="top" wrapText="1"/>
    </xf>
    <xf numFmtId="0" fontId="3" fillId="0" borderId="67" xfId="0" applyFont="1" applyBorder="1" applyAlignment="1">
      <alignment horizontal="left" vertical="top" wrapText="1"/>
    </xf>
    <xf numFmtId="0" fontId="2" fillId="0" borderId="36" xfId="0" applyFont="1" applyFill="1" applyBorder="1" applyAlignment="1">
      <alignment horizontal="center" vertical="top" wrapText="1"/>
    </xf>
    <xf numFmtId="0" fontId="2" fillId="0" borderId="57" xfId="0" applyFont="1" applyFill="1" applyBorder="1" applyAlignment="1">
      <alignment horizontal="center" vertical="top" wrapText="1"/>
    </xf>
    <xf numFmtId="0" fontId="3" fillId="0" borderId="0" xfId="0" applyFont="1" applyAlignment="1">
      <alignment horizontal="left" vertical="top" wrapText="1"/>
    </xf>
    <xf numFmtId="0" fontId="2" fillId="0" borderId="3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1;&#1080;&#1089;&#1090;%20&#1074;%20C%20%20Users%20s.alekseev%20Desktop%20&#1055;&#1088;&#1086;&#1077;&#1082;&#1090;%20&#1041;&#1058;_ver3.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нансовые продукты"/>
      <sheetName val="Нефинансовые продукты"/>
      <sheetName val="Лист1"/>
    </sheetNames>
    <sheetDataSet>
      <sheetData sheetId="0" refreshError="1"/>
      <sheetData sheetId="1" refreshError="1"/>
      <sheetData sheetId="2">
        <row r="2">
          <cell r="A2" t="str">
            <v>проектное финансирование</v>
          </cell>
        </row>
        <row r="3">
          <cell r="A3" t="str">
            <v>гарантии</v>
          </cell>
        </row>
        <row r="4">
          <cell r="A4" t="str">
            <v>кредитование</v>
          </cell>
        </row>
        <row r="5">
          <cell r="A5" t="str">
            <v>господдержка</v>
          </cell>
        </row>
        <row r="6">
          <cell r="A6" t="str">
            <v>контрактное кредитование</v>
          </cell>
        </row>
        <row r="7">
          <cell r="A7" t="str">
            <v>инвестиционное кредитование</v>
          </cell>
        </row>
        <row r="8">
          <cell r="A8" t="str">
            <v>инвестирование</v>
          </cell>
        </row>
        <row r="9">
          <cell r="A9" t="str">
            <v>розничный лизинг</v>
          </cell>
        </row>
        <row r="10">
          <cell r="A10" t="str">
            <v>участие в капитале</v>
          </cell>
        </row>
        <row r="11">
          <cell r="A11" t="str">
            <v>аккредитивы</v>
          </cell>
        </row>
        <row r="12">
          <cell r="A12" t="str">
            <v>корпоративный лизинг</v>
          </cell>
        </row>
        <row r="13">
          <cell r="A13" t="str">
            <v>госсектор</v>
          </cell>
        </row>
        <row r="14">
          <cell r="A14" t="str">
            <v>займ</v>
          </cell>
        </row>
        <row r="15">
          <cell r="A15" t="str">
            <v>реализация имущества</v>
          </cell>
        </row>
        <row r="16">
          <cell r="A16" t="str">
            <v>секьюритизация ипотечных кредитов</v>
          </cell>
        </row>
        <row r="17">
          <cell r="A17" t="str">
            <v>информационно-аналитические материалы</v>
          </cell>
        </row>
        <row r="18">
          <cell r="A18" t="str">
            <v>техническая экспертиза проектов</v>
          </cell>
        </row>
        <row r="19">
          <cell r="A19" t="str">
            <v>финансово-технический аудит</v>
          </cell>
        </row>
        <row r="20">
          <cell r="A20" t="str">
            <v>проектирование и цифровые технологии</v>
          </cell>
        </row>
        <row r="21">
          <cell r="A21" t="str">
            <v>оборотное, инвестиционное, контрактное кредитование по двухуровневой системе</v>
          </cell>
        </row>
        <row r="22">
          <cell r="A22" t="str">
            <v>инвестиционное кредитование по двухуровневой системе</v>
          </cell>
        </row>
        <row r="23">
          <cell r="A23" t="str">
            <v>пополнение оборотных средств</v>
          </cell>
        </row>
        <row r="24">
          <cell r="A24" t="str">
            <v>инвестиционное и оборотное кредитование</v>
          </cell>
        </row>
        <row r="25">
          <cell r="A25" t="str">
            <v>факторинг</v>
          </cell>
        </row>
        <row r="26">
          <cell r="A26" t="str">
            <v>инвестиционное консультирование и экспертиза проекта</v>
          </cell>
        </row>
        <row r="27">
          <cell r="A27" t="str">
            <v>информационное консультирование</v>
          </cell>
        </row>
        <row r="28">
          <cell r="A28" t="str">
            <v>тренинги, семинары</v>
          </cell>
        </row>
        <row r="29">
          <cell r="A29" t="str">
            <v>размещение денежных средств</v>
          </cell>
        </row>
        <row r="30">
          <cell r="A30" t="str">
            <v>услуги в сфере строительства</v>
          </cell>
        </row>
        <row r="31">
          <cell r="A31" t="str">
            <v>предэкспортное финансирование</v>
          </cell>
        </row>
        <row r="32">
          <cell r="A32" t="str">
            <v>экспортное финансирование</v>
          </cell>
        </row>
        <row r="33">
          <cell r="A33" t="str">
            <v>экспортное страхование</v>
          </cell>
        </row>
        <row r="34">
          <cell r="A34" t="str">
            <v>экспортные гарантии</v>
          </cell>
        </row>
        <row r="35">
          <cell r="A35" t="str">
            <v>экспортный факторинг</v>
          </cell>
        </row>
        <row r="38">
          <cell r="A38" t="str">
            <v>Физ.лица</v>
          </cell>
        </row>
        <row r="39">
          <cell r="A39" t="str">
            <v xml:space="preserve">Малый </v>
          </cell>
        </row>
        <row r="40">
          <cell r="A40" t="str">
            <v>Корпоративный и малый</v>
          </cell>
        </row>
        <row r="41">
          <cell r="A41" t="str">
            <v xml:space="preserve">Корпоративный  </v>
          </cell>
        </row>
        <row r="44">
          <cell r="A44" t="str">
            <v>проектное финансирование</v>
          </cell>
        </row>
        <row r="45">
          <cell r="A45" t="str">
            <v>инвестиционное финансирование</v>
          </cell>
        </row>
        <row r="46">
          <cell r="A46" t="str">
            <v>финансирование текущей деятельности</v>
          </cell>
        </row>
        <row r="47">
          <cell r="A47" t="str">
            <v>лизинг</v>
          </cell>
        </row>
        <row r="48">
          <cell r="A48" t="str">
            <v>поддержка экспорта</v>
          </cell>
        </row>
        <row r="49">
          <cell r="A49" t="str">
            <v>поддержка банков, финансовых и нефинансовых организаций для финансирования МСП</v>
          </cell>
        </row>
        <row r="50">
          <cell r="A50" t="str">
            <v>банковское обслуживание</v>
          </cell>
        </row>
        <row r="51">
          <cell r="A51" t="str">
            <v>финансирование проектов</v>
          </cell>
        </row>
        <row r="52">
          <cell r="A52" t="str">
            <v>подготовка проектов к финансированию</v>
          </cell>
        </row>
        <row r="53">
          <cell r="A53" t="str">
            <v>услуги для субъектов МСП</v>
          </cell>
        </row>
        <row r="54">
          <cell r="A54" t="str">
            <v>услуги в жилищной сфере</v>
          </cell>
        </row>
        <row r="55">
          <cell r="A55" t="str">
            <v>услуги в инженерной и технологической сфере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gisp.gov.ru/support-measures/list/7763789/" TargetMode="External"/><Relationship Id="rId21" Type="http://schemas.openxmlformats.org/officeDocument/2006/relationships/hyperlink" Target="https://gisp.gov.ru/support-measures/list/6476153/" TargetMode="External"/><Relationship Id="rId42" Type="http://schemas.openxmlformats.org/officeDocument/2006/relationships/hyperlink" Target="http://frprf.ru/zaymy/komplektuyushchie-izdeliya/" TargetMode="External"/><Relationship Id="rId47" Type="http://schemas.openxmlformats.org/officeDocument/2006/relationships/hyperlink" Target="http://frprf.ru/zaymy/regiony/" TargetMode="External"/><Relationship Id="rId63" Type="http://schemas.openxmlformats.org/officeDocument/2006/relationships/hyperlink" Target="http://www.minkavkaz.gov.ru/ministry/activities/government-programs-fcp/46/" TargetMode="External"/><Relationship Id="rId68" Type="http://schemas.openxmlformats.org/officeDocument/2006/relationships/hyperlink" Target="https://www.mspbank.ru/guarantee-ngs/borrowers/index.php" TargetMode="External"/><Relationship Id="rId84" Type="http://schemas.openxmlformats.org/officeDocument/2006/relationships/hyperlink" Target="https://www.mspbank.ru/credit/silver/?SUM_FROM=5000000&amp;TARGET=69&amp;MONTHS_TO=1&amp;SUM_TO=5000000&amp;BUSINESS_SIZE=72&amp;SPECIAL=148&amp;ID%5B0%5D=36868" TargetMode="External"/><Relationship Id="rId89" Type="http://schemas.openxmlformats.org/officeDocument/2006/relationships/hyperlink" Target="http://vebinfra.ru/services/investment-consulting/" TargetMode="External"/><Relationship Id="rId112" Type="http://schemas.openxmlformats.org/officeDocument/2006/relationships/hyperlink" Target="https://www.russiatourism.ru/contents/deyatelnost/" TargetMode="External"/><Relationship Id="rId2" Type="http://schemas.openxmlformats.org/officeDocument/2006/relationships/hyperlink" Target="http://economy.gov.ru/minec/activity/sections/smallBusiness/" TargetMode="External"/><Relationship Id="rId16" Type="http://schemas.openxmlformats.org/officeDocument/2006/relationships/hyperlink" Target="https://gisp.gov.ru/support-measures/list/7768022/" TargetMode="External"/><Relationship Id="rId29" Type="http://schemas.openxmlformats.org/officeDocument/2006/relationships/hyperlink" Target="https://gisp.gov.ru/support-measures/list/6476147/" TargetMode="External"/><Relationship Id="rId107" Type="http://schemas.openxmlformats.org/officeDocument/2006/relationships/hyperlink" Target="https://www.rosminzdrav.ru/poleznye-resursy/vedomstvennaya-tselevaya-programma-razvitie-materialno-tehnicheskoy-bazy-detskih-poliklinik-i-detskih-poliklinicheskih-otdeleniy-meditsinskih-organizatsiy" TargetMode="External"/><Relationship Id="rId11" Type="http://schemas.openxmlformats.org/officeDocument/2006/relationships/hyperlink" Target="https://gisp.gov.ru/support-measures/list/8879944/" TargetMode="External"/><Relationship Id="rId24" Type="http://schemas.openxmlformats.org/officeDocument/2006/relationships/hyperlink" Target="https://gisp.gov.ru/support-measures/list/7754168/" TargetMode="External"/><Relationship Id="rId32" Type="http://schemas.openxmlformats.org/officeDocument/2006/relationships/hyperlink" Target="https://gisp.gov.ru/support-measures/list/6616898/" TargetMode="External"/><Relationship Id="rId37" Type="http://schemas.openxmlformats.org/officeDocument/2006/relationships/hyperlink" Target="https://gisp.gov.ru/support-measures/list/7783234/" TargetMode="External"/><Relationship Id="rId40" Type="http://schemas.openxmlformats.org/officeDocument/2006/relationships/hyperlink" Target="http://eximbank.ru/credits/garant.php" TargetMode="External"/><Relationship Id="rId45" Type="http://schemas.openxmlformats.org/officeDocument/2006/relationships/hyperlink" Target="http://frprf.ru/lizing/" TargetMode="External"/><Relationship Id="rId53" Type="http://schemas.openxmlformats.org/officeDocument/2006/relationships/hyperlink" Target="http://corpmsp.ru/finansovaya-podderzhka/garantiynaya-podderzhka-subektov-msp-ngs/" TargetMode="External"/><Relationship Id="rId58" Type="http://schemas.openxmlformats.org/officeDocument/2006/relationships/hyperlink" Target="https://gisp.gov.ru/support-measures/list/6616912/" TargetMode="External"/><Relationship Id="rId66" Type="http://schemas.openxmlformats.org/officeDocument/2006/relationships/hyperlink" Target="https://digital.gov.ru/ru/activity/directions/142/" TargetMode="External"/><Relationship Id="rId74" Type="http://schemas.openxmlformats.org/officeDocument/2006/relationships/hyperlink" Target="https://corpmsp.ru/obespechenie-dostupa-k-goszakupkam/" TargetMode="External"/><Relationship Id="rId79" Type="http://schemas.openxmlformats.org/officeDocument/2006/relationships/hyperlink" Target="https://www.rosminzdrav.ru/" TargetMode="External"/><Relationship Id="rId87" Type="http://schemas.openxmlformats.org/officeDocument/2006/relationships/hyperlink" Target="http://mcx.ru/activity/state-support/measures/cattle-subsidy/" TargetMode="External"/><Relationship Id="rId102" Type="http://schemas.openxmlformats.org/officeDocument/2006/relationships/hyperlink" Target="http://www.minstroyrf.ru/trades/realizaciya-gosudarstvennyh-programm/" TargetMode="External"/><Relationship Id="rId110" Type="http://schemas.openxmlformats.org/officeDocument/2006/relationships/hyperlink" Target="http://economy.gov.ru/minec/activity/sections/smallBusiness/" TargetMode="External"/><Relationship Id="rId5" Type="http://schemas.openxmlformats.org/officeDocument/2006/relationships/hyperlink" Target="http://&#1084;&#1086;&#1085;&#1086;&#1075;&#1086;&#1088;&#1086;&#1076;&#1072;.&#1088;&#1092;/work/products/sofin/" TargetMode="External"/><Relationship Id="rId61" Type="http://schemas.openxmlformats.org/officeDocument/2006/relationships/hyperlink" Target="https://rosmintrud.ru/employment/employment" TargetMode="External"/><Relationship Id="rId82" Type="http://schemas.openxmlformats.org/officeDocument/2006/relationships/hyperlink" Target="https://www.mspbank.ru/credit/women-entrepreneurship" TargetMode="External"/><Relationship Id="rId90" Type="http://schemas.openxmlformats.org/officeDocument/2006/relationships/hyperlink" Target="https://www.mspbank.ru/credit/" TargetMode="External"/><Relationship Id="rId95" Type="http://schemas.openxmlformats.org/officeDocument/2006/relationships/hyperlink" Target="https://gisp.gov.ru/support-measures/list/7752283/" TargetMode="External"/><Relationship Id="rId19" Type="http://schemas.openxmlformats.org/officeDocument/2006/relationships/hyperlink" Target="https://gisp.gov.ru/support-measures/list/7763815/" TargetMode="External"/><Relationship Id="rId14" Type="http://schemas.openxmlformats.org/officeDocument/2006/relationships/hyperlink" Target="https://gisp.gov.ru/support-measures/list/6476131/" TargetMode="External"/><Relationship Id="rId22" Type="http://schemas.openxmlformats.org/officeDocument/2006/relationships/hyperlink" Target="https://gisp.gov.ru/support-measures/list/6476176/" TargetMode="External"/><Relationship Id="rId27" Type="http://schemas.openxmlformats.org/officeDocument/2006/relationships/hyperlink" Target="https://gisp.gov.ru/support-measures/list/7782674/" TargetMode="External"/><Relationship Id="rId30" Type="http://schemas.openxmlformats.org/officeDocument/2006/relationships/hyperlink" Target="https://gisp.gov.ru/support-measures/list/6922631/" TargetMode="External"/><Relationship Id="rId35" Type="http://schemas.openxmlformats.org/officeDocument/2006/relationships/hyperlink" Target="https://gisp.gov.ru/support-measures/list/7775011/" TargetMode="External"/><Relationship Id="rId43" Type="http://schemas.openxmlformats.org/officeDocument/2006/relationships/hyperlink" Target="http://frprf.ru/zaymy/konversiya/" TargetMode="External"/><Relationship Id="rId48" Type="http://schemas.openxmlformats.org/officeDocument/2006/relationships/hyperlink" Target="https://www.exportcenter.ru/services/podderzhka-eksportnykh-postavok/" TargetMode="External"/><Relationship Id="rId56" Type="http://schemas.openxmlformats.org/officeDocument/2006/relationships/hyperlink" Target="https://gisp.gov.ru/support-measures/list/6616940/" TargetMode="External"/><Relationship Id="rId64" Type="http://schemas.openxmlformats.org/officeDocument/2006/relationships/hyperlink" Target="http://fondgkh.ru/finances/cat/finansovaya-podderzhka-kapitalnogo-remonta-v-2017-godu/" TargetMode="External"/><Relationship Id="rId69" Type="http://schemas.openxmlformats.org/officeDocument/2006/relationships/hyperlink" Target="http://www.fond-kino.ru/news/fond-kino-obavlaet-sbor-zaavok-na-podderzku-modernizacii-kinozalov-v-2019-godu/" TargetMode="External"/><Relationship Id="rId77" Type="http://schemas.openxmlformats.org/officeDocument/2006/relationships/hyperlink" Target="https://gisp.gov.ru/support-measures/list/8870530/" TargetMode="External"/><Relationship Id="rId100" Type="http://schemas.openxmlformats.org/officeDocument/2006/relationships/hyperlink" Target="http://www.minstroyrf.ru/trades/zhilishno-kommunalnoe-hozyajstvo/strategicheskoe-napravlenie-razvitiya-zhkkh-i-gorodskaya-sreda/?sphrase_id=548733" TargetMode="External"/><Relationship Id="rId105" Type="http://schemas.openxmlformats.org/officeDocument/2006/relationships/hyperlink" Target="http://www.mkrf.ru/documents/subsidiya-na-podderzhku-otrasli-kultury/?sphrase_id=2172399" TargetMode="External"/><Relationship Id="rId113" Type="http://schemas.openxmlformats.org/officeDocument/2006/relationships/hyperlink" Target="https://digital.gov.ru/ru/activity/directions/878/" TargetMode="External"/><Relationship Id="rId8" Type="http://schemas.openxmlformats.org/officeDocument/2006/relationships/hyperlink" Target="https://gisp.gov.ru/support-measures/list/6476133/" TargetMode="External"/><Relationship Id="rId51" Type="http://schemas.openxmlformats.org/officeDocument/2006/relationships/hyperlink" Target="https://www.exportcenter.ru/services/subsidirovanie/" TargetMode="External"/><Relationship Id="rId72" Type="http://schemas.openxmlformats.org/officeDocument/2006/relationships/hyperlink" Target="http://vebinfra.ru/services/funding-projects/" TargetMode="External"/><Relationship Id="rId80" Type="http://schemas.openxmlformats.org/officeDocument/2006/relationships/hyperlink" Target="https://www.rosminzdrav.ru/" TargetMode="External"/><Relationship Id="rId85" Type="http://schemas.openxmlformats.org/officeDocument/2006/relationships/hyperlink" Target="https://www.mspbank.ru/credit/contract-credit/?SUM_FROM=5000000&amp;TARGET=68&amp;MONTHS_TO=1&amp;SUM_TO=5000000&amp;BUSINESS_SIZE=72&amp;ID%5B0%5D=36633&amp;ID%5B1%5D=36635" TargetMode="External"/><Relationship Id="rId93" Type="http://schemas.openxmlformats.org/officeDocument/2006/relationships/hyperlink" Target="http://frprf.ru/zaymy/proizvoditelnost-truda/" TargetMode="External"/><Relationship Id="rId98" Type="http://schemas.openxmlformats.org/officeDocument/2006/relationships/hyperlink" Target="https://minvr.ru/activity/territorii-operezhayushchego-razvitiya/" TargetMode="External"/><Relationship Id="rId3" Type="http://schemas.openxmlformats.org/officeDocument/2006/relationships/hyperlink" Target="http://economy.gov.ru/minec/about/structure/depOsobEcZone/" TargetMode="External"/><Relationship Id="rId12" Type="http://schemas.openxmlformats.org/officeDocument/2006/relationships/hyperlink" Target="https://gisp.gov.ru/support-measures/list/7016770/" TargetMode="External"/><Relationship Id="rId17" Type="http://schemas.openxmlformats.org/officeDocument/2006/relationships/hyperlink" Target="https://gisp.gov.ru/support-measures/list/7754140/" TargetMode="External"/><Relationship Id="rId25" Type="http://schemas.openxmlformats.org/officeDocument/2006/relationships/hyperlink" Target="https://gisp.gov.ru/support-measures/list/8879809/" TargetMode="External"/><Relationship Id="rId33" Type="http://schemas.openxmlformats.org/officeDocument/2006/relationships/hyperlink" Target="https://www.gisip.ru/" TargetMode="External"/><Relationship Id="rId38" Type="http://schemas.openxmlformats.org/officeDocument/2006/relationships/hyperlink" Target="https://gisp.gov.ru/support-measures/list/6711887/" TargetMode="External"/><Relationship Id="rId46" Type="http://schemas.openxmlformats.org/officeDocument/2006/relationships/hyperlink" Target="http://frprf.ru/zaymy/proekty-razvitiya/" TargetMode="External"/><Relationship Id="rId59" Type="http://schemas.openxmlformats.org/officeDocument/2006/relationships/hyperlink" Target="https://gisp.gov.ru/support-measures/list/7773929/" TargetMode="External"/><Relationship Id="rId67" Type="http://schemas.openxmlformats.org/officeDocument/2006/relationships/hyperlink" Target="https://www.mspbank.ru/credit/mono-cities/" TargetMode="External"/><Relationship Id="rId103" Type="http://schemas.openxmlformats.org/officeDocument/2006/relationships/hyperlink" Target="http://corpmsp.ru/finansovaya-podderzhka/garantiynaya-podderzhka-subektov-msp-ngs/" TargetMode="External"/><Relationship Id="rId108" Type="http://schemas.openxmlformats.org/officeDocument/2006/relationships/hyperlink" Target="http://mcx.ru/activity/state-support/measures/subsidy-credit-2017/" TargetMode="External"/><Relationship Id="rId20" Type="http://schemas.openxmlformats.org/officeDocument/2006/relationships/hyperlink" Target="https://gisp.gov.ru/support-measures/list/6476149/" TargetMode="External"/><Relationship Id="rId41" Type="http://schemas.openxmlformats.org/officeDocument/2006/relationships/hyperlink" Target="http://eximbank.ru/credits/index.php" TargetMode="External"/><Relationship Id="rId54" Type="http://schemas.openxmlformats.org/officeDocument/2006/relationships/hyperlink" Target="https://gisp.gov.ru/support-measures/list/6987532/" TargetMode="External"/><Relationship Id="rId62" Type="http://schemas.openxmlformats.org/officeDocument/2006/relationships/hyperlink" Target="https://minvr.ru/activity/" TargetMode="External"/><Relationship Id="rId70" Type="http://schemas.openxmlformats.org/officeDocument/2006/relationships/hyperlink" Target="http://www.minsport.gov.ru/activities/federal-programs/fiz-ra-i-sport-skryt/26377/" TargetMode="External"/><Relationship Id="rId75" Type="http://schemas.openxmlformats.org/officeDocument/2006/relationships/hyperlink" Target="https://corpmsp.ru/finansovaya-podderzhka/lizingovaya-podderzhka/" TargetMode="External"/><Relationship Id="rId83" Type="http://schemas.openxmlformats.org/officeDocument/2006/relationships/hyperlink" Target="https://www.mspbank.ru/credit/high-tech/?SUM_FROM=28638373&amp;TARGET=67&amp;MONTHS_TO=16&amp;SUM_TO=28638373&amp;BUSINESS_SIZE=72&amp;ID%5B0%5D=36645" TargetMode="External"/><Relationship Id="rId88" Type="http://schemas.openxmlformats.org/officeDocument/2006/relationships/hyperlink" Target="http://mcx.ru/activity/state-support/measures/building-compensation/" TargetMode="External"/><Relationship Id="rId91" Type="http://schemas.openxmlformats.org/officeDocument/2006/relationships/hyperlink" Target="http://frprf.ru/zaymy/markirovka-lekarstv/" TargetMode="External"/><Relationship Id="rId96" Type="http://schemas.openxmlformats.org/officeDocument/2006/relationships/hyperlink" Target="https://gisp.gov.ru/support-measures/list/6922613/" TargetMode="External"/><Relationship Id="rId111" Type="http://schemas.openxmlformats.org/officeDocument/2006/relationships/hyperlink" Target="consultantplus://offline/ref=F464304602F6F5C08FE37F5EA89C6679212997A776002B837BEAAF3B9D3CCC26BD1A482B77E29B71533DB0F6C5B6dDI" TargetMode="External"/><Relationship Id="rId1" Type="http://schemas.openxmlformats.org/officeDocument/2006/relationships/printerSettings" Target="../printerSettings/printerSettings1.bin"/><Relationship Id="rId6" Type="http://schemas.openxmlformats.org/officeDocument/2006/relationships/hyperlink" Target="http://&#1084;&#1086;&#1085;&#1086;&#1075;&#1086;&#1088;&#1086;&#1076;&#1072;.&#1088;&#1092;/work/products/project-office/" TargetMode="External"/><Relationship Id="rId15" Type="http://schemas.openxmlformats.org/officeDocument/2006/relationships/hyperlink" Target="https://gisp.gov.ru/support-measures/list/8870584/" TargetMode="External"/><Relationship Id="rId23" Type="http://schemas.openxmlformats.org/officeDocument/2006/relationships/hyperlink" Target="https://gisp.gov.ru/support-measures/list/6616908/" TargetMode="External"/><Relationship Id="rId28" Type="http://schemas.openxmlformats.org/officeDocument/2006/relationships/hyperlink" Target="https://gisp.gov.ru/support-measures/list/7766981/" TargetMode="External"/><Relationship Id="rId36" Type="http://schemas.openxmlformats.org/officeDocument/2006/relationships/hyperlink" Target="https://gisp.gov.ru/support-measures/list/8866032/" TargetMode="External"/><Relationship Id="rId49" Type="http://schemas.openxmlformats.org/officeDocument/2006/relationships/hyperlink" Target="https://www.exportcenter.ru/services/prodvizhenie-na-vneshnie-rynki/" TargetMode="External"/><Relationship Id="rId57" Type="http://schemas.openxmlformats.org/officeDocument/2006/relationships/hyperlink" Target="http://minpromtorg.gov.ru/activities/industry/otrasli/farma/" TargetMode="External"/><Relationship Id="rId106" Type="http://schemas.openxmlformats.org/officeDocument/2006/relationships/hyperlink" Target="http://www.mkrf.ru/about/departments/departament_gosudarstvennoy_podderzhki_iskusstva_i_narodnogo_tvorchestva/activities/441543/?sphrase_id=2172385" TargetMode="External"/><Relationship Id="rId114" Type="http://schemas.openxmlformats.org/officeDocument/2006/relationships/printerSettings" Target="../printerSettings/printerSettings2.bin"/><Relationship Id="rId10" Type="http://schemas.openxmlformats.org/officeDocument/2006/relationships/hyperlink" Target="https://gisp.gov.ru/support-measures/list/6476129/" TargetMode="External"/><Relationship Id="rId31" Type="http://schemas.openxmlformats.org/officeDocument/2006/relationships/hyperlink" Target="https://gisp.gov.ru/support-measures/list/7767019/" TargetMode="External"/><Relationship Id="rId44" Type="http://schemas.openxmlformats.org/officeDocument/2006/relationships/hyperlink" Target="http://frprf.ru/zaymy/stankostroenie/" TargetMode="External"/><Relationship Id="rId52" Type="http://schemas.openxmlformats.org/officeDocument/2006/relationships/hyperlink" Target="https://www.exiar.ru/products/for-exporters/" TargetMode="External"/><Relationship Id="rId60" Type="http://schemas.openxmlformats.org/officeDocument/2006/relationships/hyperlink" Target="http://minpromtorg.gov.ru/activities/industry/siszadachi/oboronprom/" TargetMode="External"/><Relationship Id="rId65" Type="http://schemas.openxmlformats.org/officeDocument/2006/relationships/hyperlink" Target="http://fondgkh.ru/finances/cat/metodicheskie-materialyi-i-rekomendatsii/" TargetMode="External"/><Relationship Id="rId73" Type="http://schemas.openxmlformats.org/officeDocument/2006/relationships/hyperlink" Target="https://corpmsp.ru/informatsionno-marketingovaya-podderzhka/" TargetMode="External"/><Relationship Id="rId78" Type="http://schemas.openxmlformats.org/officeDocument/2006/relationships/hyperlink" Target="https://gisp.gov.ru/support-measures/list/6476161/" TargetMode="External"/><Relationship Id="rId81" Type="http://schemas.openxmlformats.org/officeDocument/2006/relationships/hyperlink" Target="https://veb.ru/biznesu/fabrika-proektnogo-finansirovaniya/" TargetMode="External"/><Relationship Id="rId86" Type="http://schemas.openxmlformats.org/officeDocument/2006/relationships/hyperlink" Target="http://mcx.ru/activity/state-support/measures/crops-subsidy/" TargetMode="External"/><Relationship Id="rId94" Type="http://schemas.openxmlformats.org/officeDocument/2006/relationships/hyperlink" Target="http://mcx.ru/activity/state-support/measures/unified-subsidy/" TargetMode="External"/><Relationship Id="rId99" Type="http://schemas.openxmlformats.org/officeDocument/2006/relationships/hyperlink" Target="https://edu.gov.ru/" TargetMode="External"/><Relationship Id="rId101" Type="http://schemas.openxmlformats.org/officeDocument/2006/relationships/hyperlink" Target="http://www.minstroyrf.ru/trades/realizaciya-gosudarstvennyh-programm/" TargetMode="External"/><Relationship Id="rId4" Type="http://schemas.openxmlformats.org/officeDocument/2006/relationships/hyperlink" Target="http://&#1084;&#1086;&#1085;&#1086;&#1075;&#1086;&#1088;&#1086;&#1076;&#1072;.&#1088;&#1092;/work/products/invest-projects/" TargetMode="External"/><Relationship Id="rId9" Type="http://schemas.openxmlformats.org/officeDocument/2006/relationships/hyperlink" Target="https://gisp.gov.ru/support-measures/list/9212548/" TargetMode="External"/><Relationship Id="rId13" Type="http://schemas.openxmlformats.org/officeDocument/2006/relationships/hyperlink" Target="https://gisp.gov.ru/support-measures/list/7768465/" TargetMode="External"/><Relationship Id="rId18" Type="http://schemas.openxmlformats.org/officeDocument/2006/relationships/hyperlink" Target="https://gisp.gov.ru/support-measures/list/6986646/" TargetMode="External"/><Relationship Id="rId39" Type="http://schemas.openxmlformats.org/officeDocument/2006/relationships/hyperlink" Target="https://gisp.gov.ru/support-measures/list/6711908/" TargetMode="External"/><Relationship Id="rId109" Type="http://schemas.openxmlformats.org/officeDocument/2006/relationships/hyperlink" Target="http://mcx.ru/activity/state-support/measures/machinery-subsidy/" TargetMode="External"/><Relationship Id="rId34" Type="http://schemas.openxmlformats.org/officeDocument/2006/relationships/hyperlink" Target="https://gisp.gov.ru/support-measures/list/8866135/" TargetMode="External"/><Relationship Id="rId50" Type="http://schemas.openxmlformats.org/officeDocument/2006/relationships/hyperlink" Target="https://www.exportcenter.ru/services/sertifikatsiya-i-litsenzirovanie/" TargetMode="External"/><Relationship Id="rId55" Type="http://schemas.openxmlformats.org/officeDocument/2006/relationships/hyperlink" Target="https://gisp.gov.ru/support-measures/list/6616939/" TargetMode="External"/><Relationship Id="rId76" Type="http://schemas.openxmlformats.org/officeDocument/2006/relationships/hyperlink" Target="https://www.mspbank.ru/credit/agropark/?SUM_FROM=5000000&amp;TARGET=67&amp;MONTHS_TO=1&amp;SUM_TO=5000000&amp;SPECIAL=78&amp;ID%5B0%5D=1304&amp;ID%5B1%5D=1305" TargetMode="External"/><Relationship Id="rId97" Type="http://schemas.openxmlformats.org/officeDocument/2006/relationships/hyperlink" Target="https://gisp.gov.ru/support-measures/list/6476169/" TargetMode="External"/><Relationship Id="rId104" Type="http://schemas.openxmlformats.org/officeDocument/2006/relationships/hyperlink" Target="https://konkurs.gorodsreda.ru/" TargetMode="External"/><Relationship Id="rId7" Type="http://schemas.openxmlformats.org/officeDocument/2006/relationships/hyperlink" Target="https://&#1087;&#1088;&#1077;&#1079;&#1080;&#1076;&#1077;&#1085;&#1090;&#1089;&#1082;&#1080;&#1077;&#1075;&#1088;&#1072;&#1085;&#1090;&#1099;.&#1088;&#1092;/" TargetMode="External"/><Relationship Id="rId71" Type="http://schemas.openxmlformats.org/officeDocument/2006/relationships/hyperlink" Target="https://veb.ru/regionam/podderzhka-monogorodov/meri-podderzki/" TargetMode="External"/><Relationship Id="rId92" Type="http://schemas.openxmlformats.org/officeDocument/2006/relationships/hyperlink" Target="http://frprf.ru/zaymy/tsifrovizatsiya-promyshlennost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election activeCell="E4" sqref="E4:E11"/>
    </sheetView>
  </sheetViews>
  <sheetFormatPr defaultRowHeight="15" x14ac:dyDescent="0.25"/>
  <cols>
    <col min="3" max="3" width="16.85546875" customWidth="1"/>
    <col min="4" max="4" width="14.85546875" customWidth="1"/>
    <col min="5" max="5" width="27.7109375" customWidth="1"/>
    <col min="6" max="6" width="54.140625" customWidth="1"/>
    <col min="7" max="7" width="38.85546875" customWidth="1"/>
  </cols>
  <sheetData>
    <row r="3" spans="3:7" thickBot="1" x14ac:dyDescent="0.35"/>
    <row r="4" spans="3:7" ht="51" x14ac:dyDescent="0.25">
      <c r="C4" s="288" t="s">
        <v>405</v>
      </c>
      <c r="D4" s="291" t="s">
        <v>406</v>
      </c>
      <c r="E4" s="291" t="s">
        <v>407</v>
      </c>
      <c r="F4" s="102" t="s">
        <v>408</v>
      </c>
      <c r="G4" s="102" t="s">
        <v>415</v>
      </c>
    </row>
    <row r="5" spans="3:7" ht="25.5" x14ac:dyDescent="0.25">
      <c r="C5" s="289"/>
      <c r="D5" s="292"/>
      <c r="E5" s="292"/>
      <c r="F5" s="103" t="s">
        <v>409</v>
      </c>
      <c r="G5" s="103" t="s">
        <v>416</v>
      </c>
    </row>
    <row r="6" spans="3:7" ht="127.5" x14ac:dyDescent="0.25">
      <c r="C6" s="289"/>
      <c r="D6" s="292"/>
      <c r="E6" s="292"/>
      <c r="F6" s="103" t="s">
        <v>410</v>
      </c>
      <c r="G6" s="103" t="s">
        <v>417</v>
      </c>
    </row>
    <row r="7" spans="3:7" ht="127.5" x14ac:dyDescent="0.25">
      <c r="C7" s="289"/>
      <c r="D7" s="292"/>
      <c r="E7" s="292"/>
      <c r="F7" s="103" t="s">
        <v>411</v>
      </c>
      <c r="G7" s="103" t="s">
        <v>418</v>
      </c>
    </row>
    <row r="8" spans="3:7" ht="76.5" x14ac:dyDescent="0.25">
      <c r="C8" s="289"/>
      <c r="D8" s="292"/>
      <c r="E8" s="292"/>
      <c r="F8" s="103" t="s">
        <v>412</v>
      </c>
      <c r="G8" s="103" t="s">
        <v>419</v>
      </c>
    </row>
    <row r="9" spans="3:7" ht="76.5" x14ac:dyDescent="0.25">
      <c r="C9" s="289"/>
      <c r="D9" s="292"/>
      <c r="E9" s="292"/>
      <c r="F9" s="103"/>
      <c r="G9" s="103" t="s">
        <v>420</v>
      </c>
    </row>
    <row r="10" spans="3:7" x14ac:dyDescent="0.25">
      <c r="C10" s="289"/>
      <c r="D10" s="292"/>
      <c r="E10" s="292"/>
      <c r="F10" s="103" t="s">
        <v>413</v>
      </c>
      <c r="G10" s="104"/>
    </row>
    <row r="11" spans="3:7" ht="115.5" thickBot="1" x14ac:dyDescent="0.3">
      <c r="C11" s="290"/>
      <c r="D11" s="293"/>
      <c r="E11" s="293"/>
      <c r="F11" s="106" t="s">
        <v>414</v>
      </c>
      <c r="G11" s="105"/>
    </row>
  </sheetData>
  <customSheetViews>
    <customSheetView guid="{0579DC6C-7CAA-48EB-A238-9729EC75B93D}" state="hidden">
      <selection activeCell="E4" sqref="E4:E11"/>
      <pageMargins left="0.7" right="0.7" top="0.75" bottom="0.75" header="0.3" footer="0.3"/>
    </customSheetView>
  </customSheetViews>
  <mergeCells count="3">
    <mergeCell ref="C4:C11"/>
    <mergeCell ref="D4:D11"/>
    <mergeCell ref="E4: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1"/>
  <sheetViews>
    <sheetView tabSelected="1" view="pageBreakPreview" zoomScale="65" zoomScaleNormal="60" zoomScaleSheetLayoutView="65" workbookViewId="0">
      <pane xSplit="2" ySplit="4" topLeftCell="C5" activePane="bottomRight" state="frozenSplit"/>
      <selection pane="topRight" activeCell="C1" sqref="C1"/>
      <selection pane="bottomLeft" activeCell="A4" sqref="A4"/>
      <selection pane="bottomRight" sqref="A1:I1"/>
    </sheetView>
  </sheetViews>
  <sheetFormatPr defaultColWidth="8.85546875" defaultRowHeight="12.75" x14ac:dyDescent="0.25"/>
  <cols>
    <col min="1" max="1" width="8.85546875" style="234"/>
    <col min="2" max="2" width="33" style="235" customWidth="1"/>
    <col min="3" max="3" width="82.42578125" style="159" customWidth="1"/>
    <col min="4" max="4" width="17.28515625" style="234" customWidth="1"/>
    <col min="5" max="5" width="26.140625" style="234" customWidth="1"/>
    <col min="6" max="6" width="27.85546875" style="234" customWidth="1"/>
    <col min="7" max="7" width="15.7109375" style="234" customWidth="1"/>
    <col min="8" max="8" width="30.85546875" style="234" customWidth="1"/>
    <col min="9" max="9" width="58.28515625" style="159" customWidth="1"/>
    <col min="10" max="10" width="87.7109375" style="159" customWidth="1"/>
    <col min="11" max="11" width="12.42578125" style="234" customWidth="1"/>
    <col min="12" max="12" width="18.28515625" style="234" customWidth="1"/>
    <col min="13" max="13" width="15.85546875" style="234" customWidth="1"/>
    <col min="14" max="14" width="17.42578125" style="234" customWidth="1"/>
    <col min="15" max="15" width="15.7109375" style="159" customWidth="1"/>
    <col min="16" max="16" width="50.28515625" style="159" customWidth="1"/>
    <col min="17" max="16384" width="8.85546875" style="234"/>
  </cols>
  <sheetData>
    <row r="1" spans="1:18" ht="26.45" customHeight="1" x14ac:dyDescent="0.25">
      <c r="A1" s="297" t="s">
        <v>854</v>
      </c>
      <c r="B1" s="297"/>
      <c r="C1" s="297"/>
      <c r="D1" s="297"/>
      <c r="E1" s="297"/>
      <c r="F1" s="297"/>
      <c r="G1" s="297"/>
      <c r="H1" s="297"/>
      <c r="I1" s="297"/>
      <c r="J1" s="298" t="s">
        <v>855</v>
      </c>
      <c r="K1" s="298"/>
      <c r="L1" s="298"/>
      <c r="M1" s="298"/>
      <c r="N1" s="298"/>
      <c r="O1" s="298"/>
      <c r="P1" s="298"/>
      <c r="Q1" s="233"/>
      <c r="R1" s="233"/>
    </row>
    <row r="2" spans="1:18" ht="15.75" thickBot="1" x14ac:dyDescent="0.3">
      <c r="C2" s="236"/>
      <c r="D2" s="237"/>
      <c r="E2" s="237"/>
      <c r="F2" s="237"/>
      <c r="G2" s="237"/>
      <c r="I2" s="236"/>
      <c r="J2" s="236"/>
      <c r="L2" s="234" t="s">
        <v>425</v>
      </c>
      <c r="M2" s="234" t="s">
        <v>425</v>
      </c>
      <c r="N2" s="234" t="s">
        <v>425</v>
      </c>
    </row>
    <row r="3" spans="1:18" ht="13.15" customHeight="1" x14ac:dyDescent="0.25">
      <c r="A3" s="305" t="s">
        <v>95</v>
      </c>
      <c r="B3" s="303" t="s">
        <v>0</v>
      </c>
      <c r="C3" s="303" t="s">
        <v>34</v>
      </c>
      <c r="D3" s="303" t="s">
        <v>654</v>
      </c>
      <c r="E3" s="303"/>
      <c r="F3" s="303"/>
      <c r="G3" s="303"/>
      <c r="H3" s="303" t="s">
        <v>37</v>
      </c>
      <c r="I3" s="303" t="s">
        <v>35</v>
      </c>
      <c r="J3" s="303" t="s">
        <v>36</v>
      </c>
      <c r="K3" s="309" t="s">
        <v>210</v>
      </c>
      <c r="L3" s="309">
        <v>2019</v>
      </c>
      <c r="M3" s="309">
        <v>2020</v>
      </c>
      <c r="N3" s="309">
        <v>2021</v>
      </c>
      <c r="O3" s="311" t="s">
        <v>214</v>
      </c>
      <c r="P3" s="307" t="s">
        <v>213</v>
      </c>
    </row>
    <row r="4" spans="1:18" ht="106.15" customHeight="1" thickBot="1" x14ac:dyDescent="0.3">
      <c r="A4" s="306"/>
      <c r="B4" s="304"/>
      <c r="C4" s="304"/>
      <c r="D4" s="238" t="s">
        <v>956</v>
      </c>
      <c r="E4" s="238" t="s">
        <v>957</v>
      </c>
      <c r="F4" s="238" t="s">
        <v>958</v>
      </c>
      <c r="G4" s="238" t="s">
        <v>959</v>
      </c>
      <c r="H4" s="304"/>
      <c r="I4" s="304"/>
      <c r="J4" s="304"/>
      <c r="K4" s="310"/>
      <c r="L4" s="310"/>
      <c r="M4" s="310"/>
      <c r="N4" s="310"/>
      <c r="O4" s="312"/>
      <c r="P4" s="308"/>
    </row>
    <row r="5" spans="1:18" ht="409.15" customHeight="1" x14ac:dyDescent="0.25">
      <c r="A5" s="239">
        <v>1</v>
      </c>
      <c r="B5" s="240" t="s">
        <v>2</v>
      </c>
      <c r="C5" s="241" t="s">
        <v>96</v>
      </c>
      <c r="D5" s="242" t="s">
        <v>626</v>
      </c>
      <c r="E5" s="242" t="s">
        <v>616</v>
      </c>
      <c r="F5" s="242" t="s">
        <v>614</v>
      </c>
      <c r="G5" s="242" t="s">
        <v>629</v>
      </c>
      <c r="H5" s="242" t="s">
        <v>97</v>
      </c>
      <c r="I5" s="241" t="s">
        <v>742</v>
      </c>
      <c r="J5" s="241" t="s">
        <v>98</v>
      </c>
      <c r="K5" s="242" t="s">
        <v>3</v>
      </c>
      <c r="L5" s="243"/>
      <c r="M5" s="243"/>
      <c r="N5" s="243"/>
      <c r="O5" s="193" t="s">
        <v>216</v>
      </c>
      <c r="P5" s="194" t="s">
        <v>215</v>
      </c>
    </row>
    <row r="6" spans="1:18" ht="409.6" customHeight="1" x14ac:dyDescent="0.25">
      <c r="A6" s="164">
        <v>2</v>
      </c>
      <c r="B6" s="149" t="s">
        <v>99</v>
      </c>
      <c r="C6" s="148" t="s">
        <v>797</v>
      </c>
      <c r="D6" s="195" t="s">
        <v>625</v>
      </c>
      <c r="E6" s="195" t="s">
        <v>616</v>
      </c>
      <c r="F6" s="195" t="s">
        <v>615</v>
      </c>
      <c r="G6" s="195" t="s">
        <v>629</v>
      </c>
      <c r="H6" s="244" t="s">
        <v>100</v>
      </c>
      <c r="I6" s="148" t="s">
        <v>101</v>
      </c>
      <c r="J6" s="148" t="s">
        <v>432</v>
      </c>
      <c r="K6" s="244" t="s">
        <v>3</v>
      </c>
      <c r="L6" s="245">
        <v>25221520.600000001</v>
      </c>
      <c r="M6" s="245">
        <v>9054220.5999999996</v>
      </c>
      <c r="N6" s="245">
        <v>10803220.6</v>
      </c>
      <c r="O6" s="150" t="s">
        <v>217</v>
      </c>
      <c r="P6" s="231" t="s">
        <v>922</v>
      </c>
    </row>
    <row r="7" spans="1:18" ht="316.89999999999998" customHeight="1" x14ac:dyDescent="0.25">
      <c r="A7" s="164">
        <v>3</v>
      </c>
      <c r="B7" s="149" t="s">
        <v>102</v>
      </c>
      <c r="C7" s="148" t="s">
        <v>306</v>
      </c>
      <c r="D7" s="195" t="s">
        <v>625</v>
      </c>
      <c r="E7" s="195" t="s">
        <v>616</v>
      </c>
      <c r="F7" s="195" t="s">
        <v>615</v>
      </c>
      <c r="G7" s="195" t="s">
        <v>629</v>
      </c>
      <c r="H7" s="244" t="s">
        <v>103</v>
      </c>
      <c r="I7" s="148" t="s">
        <v>337</v>
      </c>
      <c r="J7" s="148" t="s">
        <v>338</v>
      </c>
      <c r="K7" s="244" t="s">
        <v>554</v>
      </c>
      <c r="L7" s="245">
        <v>2806300</v>
      </c>
      <c r="M7" s="245">
        <v>4689100</v>
      </c>
      <c r="N7" s="245">
        <v>4689100</v>
      </c>
      <c r="O7" s="150" t="s">
        <v>791</v>
      </c>
      <c r="P7" s="231" t="s">
        <v>792</v>
      </c>
    </row>
    <row r="8" spans="1:18" ht="409.6" customHeight="1" x14ac:dyDescent="0.25">
      <c r="A8" s="164">
        <v>4</v>
      </c>
      <c r="B8" s="149" t="s">
        <v>104</v>
      </c>
      <c r="C8" s="148" t="s">
        <v>849</v>
      </c>
      <c r="D8" s="195" t="s">
        <v>625</v>
      </c>
      <c r="E8" s="195" t="s">
        <v>616</v>
      </c>
      <c r="F8" s="195" t="s">
        <v>617</v>
      </c>
      <c r="G8" s="195" t="s">
        <v>630</v>
      </c>
      <c r="H8" s="244" t="s">
        <v>105</v>
      </c>
      <c r="I8" s="148" t="s">
        <v>553</v>
      </c>
      <c r="J8" s="148" t="s">
        <v>339</v>
      </c>
      <c r="K8" s="244" t="s">
        <v>554</v>
      </c>
      <c r="L8" s="245">
        <v>2806300</v>
      </c>
      <c r="M8" s="245">
        <v>4689100</v>
      </c>
      <c r="N8" s="245">
        <v>4689100</v>
      </c>
      <c r="O8" s="150" t="s">
        <v>793</v>
      </c>
      <c r="P8" s="231" t="s">
        <v>555</v>
      </c>
    </row>
    <row r="9" spans="1:18" ht="211.15" customHeight="1" x14ac:dyDescent="0.25">
      <c r="A9" s="164">
        <v>5</v>
      </c>
      <c r="B9" s="149" t="s">
        <v>618</v>
      </c>
      <c r="C9" s="148" t="s">
        <v>796</v>
      </c>
      <c r="D9" s="195" t="s">
        <v>790</v>
      </c>
      <c r="E9" s="195" t="s">
        <v>795</v>
      </c>
      <c r="F9" s="195" t="s">
        <v>619</v>
      </c>
      <c r="G9" s="195" t="s">
        <v>624</v>
      </c>
      <c r="H9" s="244" t="s">
        <v>106</v>
      </c>
      <c r="I9" s="148" t="s">
        <v>340</v>
      </c>
      <c r="J9" s="148" t="s">
        <v>341</v>
      </c>
      <c r="K9" s="244" t="s">
        <v>554</v>
      </c>
      <c r="L9" s="245"/>
      <c r="M9" s="245"/>
      <c r="N9" s="245"/>
      <c r="O9" s="150" t="s">
        <v>794</v>
      </c>
      <c r="P9" s="231" t="s">
        <v>218</v>
      </c>
    </row>
    <row r="10" spans="1:18" ht="409.6" customHeight="1" x14ac:dyDescent="0.25">
      <c r="A10" s="164">
        <v>6</v>
      </c>
      <c r="B10" s="149" t="s">
        <v>38</v>
      </c>
      <c r="C10" s="148" t="s">
        <v>621</v>
      </c>
      <c r="D10" s="195" t="s">
        <v>620</v>
      </c>
      <c r="E10" s="195" t="s">
        <v>622</v>
      </c>
      <c r="F10" s="195" t="s">
        <v>623</v>
      </c>
      <c r="G10" s="195" t="s">
        <v>624</v>
      </c>
      <c r="H10" s="244" t="s">
        <v>652</v>
      </c>
      <c r="I10" s="148" t="s">
        <v>342</v>
      </c>
      <c r="J10" s="148" t="s">
        <v>653</v>
      </c>
      <c r="K10" s="244" t="s">
        <v>74</v>
      </c>
      <c r="L10" s="245">
        <v>8007931.9000000004</v>
      </c>
      <c r="M10" s="245">
        <v>8014128.7999999998</v>
      </c>
      <c r="N10" s="245">
        <v>8014128.7999999998</v>
      </c>
      <c r="O10" s="150" t="s">
        <v>564</v>
      </c>
      <c r="P10" s="231" t="s">
        <v>735</v>
      </c>
    </row>
    <row r="11" spans="1:18" ht="283.14999999999998" customHeight="1" x14ac:dyDescent="0.25">
      <c r="A11" s="164">
        <v>7</v>
      </c>
      <c r="B11" s="149" t="s">
        <v>24</v>
      </c>
      <c r="C11" s="148" t="s">
        <v>307</v>
      </c>
      <c r="D11" s="195" t="s">
        <v>626</v>
      </c>
      <c r="E11" s="195" t="s">
        <v>627</v>
      </c>
      <c r="F11" s="195" t="s">
        <v>628</v>
      </c>
      <c r="G11" s="195" t="s">
        <v>624</v>
      </c>
      <c r="H11" s="244" t="s">
        <v>107</v>
      </c>
      <c r="I11" s="148" t="s">
        <v>924</v>
      </c>
      <c r="J11" s="148" t="s">
        <v>108</v>
      </c>
      <c r="K11" s="244" t="s">
        <v>4</v>
      </c>
      <c r="L11" s="245">
        <v>51498133.899999999</v>
      </c>
      <c r="M11" s="245">
        <v>57974568.899999999</v>
      </c>
      <c r="N11" s="245">
        <v>70743875.700000003</v>
      </c>
      <c r="O11" s="150" t="s">
        <v>219</v>
      </c>
      <c r="P11" s="231" t="s">
        <v>923</v>
      </c>
    </row>
    <row r="12" spans="1:18" ht="237.6" customHeight="1" x14ac:dyDescent="0.25">
      <c r="A12" s="164">
        <v>8</v>
      </c>
      <c r="B12" s="149" t="s">
        <v>569</v>
      </c>
      <c r="C12" s="148" t="s">
        <v>570</v>
      </c>
      <c r="D12" s="195" t="s">
        <v>626</v>
      </c>
      <c r="E12" s="195" t="s">
        <v>627</v>
      </c>
      <c r="F12" s="195" t="s">
        <v>628</v>
      </c>
      <c r="G12" s="195" t="s">
        <v>624</v>
      </c>
      <c r="H12" s="244" t="s">
        <v>918</v>
      </c>
      <c r="I12" s="148" t="s">
        <v>919</v>
      </c>
      <c r="J12" s="148" t="s">
        <v>921</v>
      </c>
      <c r="K12" s="244" t="s">
        <v>4</v>
      </c>
      <c r="L12" s="245">
        <v>18840163.399999999</v>
      </c>
      <c r="M12" s="245">
        <v>20390550.199999999</v>
      </c>
      <c r="N12" s="245">
        <v>22071488</v>
      </c>
      <c r="O12" s="150" t="s">
        <v>571</v>
      </c>
      <c r="P12" s="231" t="s">
        <v>920</v>
      </c>
    </row>
    <row r="13" spans="1:18" ht="328.15" customHeight="1" x14ac:dyDescent="0.25">
      <c r="A13" s="164">
        <v>9</v>
      </c>
      <c r="B13" s="149" t="s">
        <v>26</v>
      </c>
      <c r="C13" s="148" t="s">
        <v>308</v>
      </c>
      <c r="D13" s="195" t="s">
        <v>626</v>
      </c>
      <c r="E13" s="195" t="s">
        <v>627</v>
      </c>
      <c r="F13" s="195" t="s">
        <v>628</v>
      </c>
      <c r="G13" s="195" t="s">
        <v>624</v>
      </c>
      <c r="H13" s="244" t="s">
        <v>109</v>
      </c>
      <c r="I13" s="148" t="s">
        <v>917</v>
      </c>
      <c r="J13" s="148" t="s">
        <v>110</v>
      </c>
      <c r="K13" s="244" t="s">
        <v>4</v>
      </c>
      <c r="L13" s="245">
        <v>5063417.3</v>
      </c>
      <c r="M13" s="245">
        <v>5412793.0999999996</v>
      </c>
      <c r="N13" s="245">
        <v>5412793.0999999996</v>
      </c>
      <c r="O13" s="150" t="s">
        <v>220</v>
      </c>
      <c r="P13" s="231" t="s">
        <v>916</v>
      </c>
    </row>
    <row r="14" spans="1:18" ht="237.6" customHeight="1" x14ac:dyDescent="0.25">
      <c r="A14" s="164">
        <v>10</v>
      </c>
      <c r="B14" s="149" t="s">
        <v>111</v>
      </c>
      <c r="C14" s="148" t="s">
        <v>565</v>
      </c>
      <c r="D14" s="195" t="s">
        <v>626</v>
      </c>
      <c r="E14" s="195" t="s">
        <v>627</v>
      </c>
      <c r="F14" s="195" t="s">
        <v>628</v>
      </c>
      <c r="G14" s="195" t="s">
        <v>624</v>
      </c>
      <c r="H14" s="244" t="s">
        <v>112</v>
      </c>
      <c r="I14" s="148" t="s">
        <v>566</v>
      </c>
      <c r="J14" s="148" t="s">
        <v>567</v>
      </c>
      <c r="K14" s="244" t="s">
        <v>4</v>
      </c>
      <c r="L14" s="245">
        <v>4938710.9000000004</v>
      </c>
      <c r="M14" s="245">
        <v>5252272.3</v>
      </c>
      <c r="N14" s="245">
        <v>5540787.7000000002</v>
      </c>
      <c r="O14" s="150" t="s">
        <v>221</v>
      </c>
      <c r="P14" s="231" t="s">
        <v>568</v>
      </c>
    </row>
    <row r="15" spans="1:18" ht="316.89999999999998" customHeight="1" x14ac:dyDescent="0.25">
      <c r="A15" s="164">
        <v>11</v>
      </c>
      <c r="B15" s="149" t="s">
        <v>113</v>
      </c>
      <c r="C15" s="148" t="s">
        <v>816</v>
      </c>
      <c r="D15" s="195" t="s">
        <v>626</v>
      </c>
      <c r="E15" s="195" t="s">
        <v>631</v>
      </c>
      <c r="F15" s="195" t="s">
        <v>628</v>
      </c>
      <c r="G15" s="195" t="s">
        <v>624</v>
      </c>
      <c r="H15" s="244" t="s">
        <v>960</v>
      </c>
      <c r="I15" s="148" t="s">
        <v>815</v>
      </c>
      <c r="J15" s="148" t="s">
        <v>114</v>
      </c>
      <c r="K15" s="244" t="s">
        <v>4</v>
      </c>
      <c r="L15" s="245">
        <v>1182241.3</v>
      </c>
      <c r="M15" s="245">
        <v>1233051.3999999999</v>
      </c>
      <c r="N15" s="245">
        <v>677037.9</v>
      </c>
      <c r="O15" s="150" t="s">
        <v>222</v>
      </c>
      <c r="P15" s="231" t="s">
        <v>814</v>
      </c>
    </row>
    <row r="16" spans="1:18" ht="369.6" customHeight="1" x14ac:dyDescent="0.25">
      <c r="A16" s="164">
        <v>12</v>
      </c>
      <c r="B16" s="149" t="s">
        <v>550</v>
      </c>
      <c r="C16" s="148" t="s">
        <v>818</v>
      </c>
      <c r="D16" s="195" t="s">
        <v>626</v>
      </c>
      <c r="E16" s="195" t="s">
        <v>627</v>
      </c>
      <c r="F16" s="195" t="s">
        <v>628</v>
      </c>
      <c r="G16" s="195" t="s">
        <v>624</v>
      </c>
      <c r="H16" s="244" t="s">
        <v>584</v>
      </c>
      <c r="I16" s="148" t="s">
        <v>585</v>
      </c>
      <c r="J16" s="148" t="s">
        <v>583</v>
      </c>
      <c r="K16" s="244" t="s">
        <v>4</v>
      </c>
      <c r="L16" s="245">
        <v>500000</v>
      </c>
      <c r="M16" s="245">
        <v>0</v>
      </c>
      <c r="N16" s="245">
        <v>0</v>
      </c>
      <c r="O16" s="150" t="s">
        <v>582</v>
      </c>
      <c r="P16" s="231" t="s">
        <v>817</v>
      </c>
    </row>
    <row r="17" spans="1:16" ht="334.15" customHeight="1" x14ac:dyDescent="0.25">
      <c r="A17" s="164">
        <v>13</v>
      </c>
      <c r="B17" s="149" t="s">
        <v>25</v>
      </c>
      <c r="C17" s="148" t="s">
        <v>309</v>
      </c>
      <c r="D17" s="195" t="s">
        <v>626</v>
      </c>
      <c r="E17" s="195" t="s">
        <v>627</v>
      </c>
      <c r="F17" s="195" t="s">
        <v>628</v>
      </c>
      <c r="G17" s="195" t="s">
        <v>624</v>
      </c>
      <c r="H17" s="244" t="s">
        <v>115</v>
      </c>
      <c r="I17" s="148" t="s">
        <v>924</v>
      </c>
      <c r="J17" s="148" t="s">
        <v>116</v>
      </c>
      <c r="K17" s="244" t="s">
        <v>4</v>
      </c>
      <c r="L17" s="245">
        <v>110929227.3</v>
      </c>
      <c r="M17" s="245">
        <v>115075326.40000001</v>
      </c>
      <c r="N17" s="245">
        <v>115075326.40000001</v>
      </c>
      <c r="O17" s="150" t="s">
        <v>223</v>
      </c>
      <c r="P17" s="231" t="s">
        <v>925</v>
      </c>
    </row>
    <row r="18" spans="1:16" ht="250.9" customHeight="1" x14ac:dyDescent="0.25">
      <c r="A18" s="164">
        <v>14</v>
      </c>
      <c r="B18" s="149" t="s">
        <v>117</v>
      </c>
      <c r="C18" s="148" t="s">
        <v>572</v>
      </c>
      <c r="D18" s="195" t="s">
        <v>626</v>
      </c>
      <c r="E18" s="195" t="s">
        <v>627</v>
      </c>
      <c r="F18" s="195" t="s">
        <v>628</v>
      </c>
      <c r="G18" s="195" t="s">
        <v>624</v>
      </c>
      <c r="H18" s="244" t="s">
        <v>118</v>
      </c>
      <c r="I18" s="148" t="s">
        <v>119</v>
      </c>
      <c r="J18" s="148" t="s">
        <v>120</v>
      </c>
      <c r="K18" s="244" t="s">
        <v>4</v>
      </c>
      <c r="L18" s="245">
        <v>12139282.800000001</v>
      </c>
      <c r="M18" s="245">
        <v>12659275.9</v>
      </c>
      <c r="N18" s="245">
        <v>13162334.1</v>
      </c>
      <c r="O18" s="150" t="s">
        <v>224</v>
      </c>
      <c r="P18" s="231" t="s">
        <v>433</v>
      </c>
    </row>
    <row r="19" spans="1:16" ht="303.60000000000002" customHeight="1" x14ac:dyDescent="0.25">
      <c r="A19" s="164">
        <v>15</v>
      </c>
      <c r="B19" s="149" t="s">
        <v>574</v>
      </c>
      <c r="C19" s="148" t="s">
        <v>930</v>
      </c>
      <c r="D19" s="195" t="s">
        <v>626</v>
      </c>
      <c r="E19" s="195" t="s">
        <v>627</v>
      </c>
      <c r="F19" s="195" t="s">
        <v>628</v>
      </c>
      <c r="G19" s="195" t="s">
        <v>624</v>
      </c>
      <c r="H19" s="244" t="s">
        <v>926</v>
      </c>
      <c r="I19" s="148" t="s">
        <v>929</v>
      </c>
      <c r="J19" s="148" t="s">
        <v>928</v>
      </c>
      <c r="K19" s="244" t="s">
        <v>4</v>
      </c>
      <c r="L19" s="245">
        <v>2100000</v>
      </c>
      <c r="M19" s="245">
        <v>1925000</v>
      </c>
      <c r="N19" s="245">
        <v>1925000</v>
      </c>
      <c r="O19" s="150" t="s">
        <v>573</v>
      </c>
      <c r="P19" s="231" t="s">
        <v>927</v>
      </c>
    </row>
    <row r="20" spans="1:16" ht="409.6" customHeight="1" x14ac:dyDescent="0.25">
      <c r="A20" s="164">
        <v>16</v>
      </c>
      <c r="B20" s="149" t="s">
        <v>575</v>
      </c>
      <c r="C20" s="148" t="s">
        <v>581</v>
      </c>
      <c r="D20" s="195" t="s">
        <v>626</v>
      </c>
      <c r="E20" s="195" t="s">
        <v>627</v>
      </c>
      <c r="F20" s="195" t="s">
        <v>628</v>
      </c>
      <c r="G20" s="195" t="s">
        <v>624</v>
      </c>
      <c r="H20" s="244" t="s">
        <v>580</v>
      </c>
      <c r="I20" s="148" t="s">
        <v>579</v>
      </c>
      <c r="J20" s="148" t="s">
        <v>576</v>
      </c>
      <c r="K20" s="244" t="s">
        <v>4</v>
      </c>
      <c r="L20" s="245">
        <v>7530255.7999999998</v>
      </c>
      <c r="M20" s="245">
        <v>7692569.0999999996</v>
      </c>
      <c r="N20" s="245">
        <v>8269460.0999999996</v>
      </c>
      <c r="O20" s="150" t="s">
        <v>578</v>
      </c>
      <c r="P20" s="231" t="s">
        <v>577</v>
      </c>
    </row>
    <row r="21" spans="1:16" ht="145.15" customHeight="1" x14ac:dyDescent="0.25">
      <c r="A21" s="164">
        <v>17</v>
      </c>
      <c r="B21" s="149" t="s">
        <v>39</v>
      </c>
      <c r="C21" s="148" t="s">
        <v>310</v>
      </c>
      <c r="D21" s="195" t="s">
        <v>626</v>
      </c>
      <c r="E21" s="195" t="s">
        <v>613</v>
      </c>
      <c r="F21" s="195" t="s">
        <v>628</v>
      </c>
      <c r="G21" s="195" t="s">
        <v>624</v>
      </c>
      <c r="H21" s="244" t="s">
        <v>40</v>
      </c>
      <c r="I21" s="148" t="s">
        <v>41</v>
      </c>
      <c r="J21" s="148" t="s">
        <v>121</v>
      </c>
      <c r="K21" s="244" t="s">
        <v>4</v>
      </c>
      <c r="L21" s="245">
        <v>698325.5</v>
      </c>
      <c r="M21" s="245">
        <v>1198352.5</v>
      </c>
      <c r="N21" s="245">
        <v>1198352.5</v>
      </c>
      <c r="O21" s="150" t="s">
        <v>225</v>
      </c>
      <c r="P21" s="231" t="s">
        <v>391</v>
      </c>
    </row>
    <row r="22" spans="1:16" ht="145.15" customHeight="1" x14ac:dyDescent="0.25">
      <c r="A22" s="164">
        <v>18</v>
      </c>
      <c r="B22" s="149" t="s">
        <v>803</v>
      </c>
      <c r="C22" s="148" t="s">
        <v>548</v>
      </c>
      <c r="D22" s="195" t="s">
        <v>626</v>
      </c>
      <c r="E22" s="195" t="s">
        <v>631</v>
      </c>
      <c r="F22" s="195" t="s">
        <v>628</v>
      </c>
      <c r="G22" s="195" t="s">
        <v>624</v>
      </c>
      <c r="H22" s="244" t="s">
        <v>122</v>
      </c>
      <c r="I22" s="148" t="s">
        <v>343</v>
      </c>
      <c r="J22" s="148" t="s">
        <v>549</v>
      </c>
      <c r="K22" s="244" t="s">
        <v>4</v>
      </c>
      <c r="L22" s="245">
        <v>546738.4</v>
      </c>
      <c r="M22" s="245">
        <v>546738.4</v>
      </c>
      <c r="N22" s="245">
        <v>546738.4</v>
      </c>
      <c r="O22" s="150" t="s">
        <v>226</v>
      </c>
      <c r="P22" s="231" t="s">
        <v>955</v>
      </c>
    </row>
    <row r="23" spans="1:16" ht="158.44999999999999" customHeight="1" x14ac:dyDescent="0.25">
      <c r="A23" s="164">
        <v>19</v>
      </c>
      <c r="B23" s="149" t="s">
        <v>547</v>
      </c>
      <c r="C23" s="148" t="s">
        <v>889</v>
      </c>
      <c r="D23" s="195" t="s">
        <v>626</v>
      </c>
      <c r="E23" s="195" t="s">
        <v>631</v>
      </c>
      <c r="F23" s="195" t="s">
        <v>628</v>
      </c>
      <c r="G23" s="195" t="s">
        <v>624</v>
      </c>
      <c r="H23" s="244" t="s">
        <v>123</v>
      </c>
      <c r="I23" s="148" t="s">
        <v>124</v>
      </c>
      <c r="J23" s="148" t="s">
        <v>888</v>
      </c>
      <c r="K23" s="244" t="s">
        <v>4</v>
      </c>
      <c r="L23" s="245">
        <v>70000</v>
      </c>
      <c r="M23" s="245">
        <v>70000</v>
      </c>
      <c r="N23" s="245">
        <v>70000</v>
      </c>
      <c r="O23" s="150" t="s">
        <v>227</v>
      </c>
      <c r="P23" s="231" t="s">
        <v>887</v>
      </c>
    </row>
    <row r="24" spans="1:16" ht="290.45" customHeight="1" x14ac:dyDescent="0.25">
      <c r="A24" s="164">
        <v>20</v>
      </c>
      <c r="B24" s="149" t="s">
        <v>14</v>
      </c>
      <c r="C24" s="148" t="s">
        <v>125</v>
      </c>
      <c r="D24" s="195" t="s">
        <v>626</v>
      </c>
      <c r="E24" s="195" t="s">
        <v>632</v>
      </c>
      <c r="F24" s="195" t="s">
        <v>628</v>
      </c>
      <c r="G24" s="195" t="s">
        <v>624</v>
      </c>
      <c r="H24" s="244" t="s">
        <v>961</v>
      </c>
      <c r="I24" s="148" t="s">
        <v>126</v>
      </c>
      <c r="J24" s="148" t="s">
        <v>127</v>
      </c>
      <c r="K24" s="244" t="s">
        <v>4</v>
      </c>
      <c r="L24" s="245">
        <v>615000</v>
      </c>
      <c r="M24" s="245">
        <v>615000</v>
      </c>
      <c r="N24" s="245">
        <v>615000</v>
      </c>
      <c r="O24" s="150" t="s">
        <v>229</v>
      </c>
      <c r="P24" s="231" t="s">
        <v>228</v>
      </c>
    </row>
    <row r="25" spans="1:16" ht="198" customHeight="1" x14ac:dyDescent="0.25">
      <c r="A25" s="164">
        <v>21</v>
      </c>
      <c r="B25" s="149" t="s">
        <v>27</v>
      </c>
      <c r="C25" s="148" t="s">
        <v>311</v>
      </c>
      <c r="D25" s="195" t="s">
        <v>626</v>
      </c>
      <c r="E25" s="195" t="s">
        <v>616</v>
      </c>
      <c r="F25" s="195" t="s">
        <v>628</v>
      </c>
      <c r="G25" s="195" t="s">
        <v>624</v>
      </c>
      <c r="H25" s="244" t="s">
        <v>962</v>
      </c>
      <c r="I25" s="148" t="s">
        <v>128</v>
      </c>
      <c r="J25" s="148" t="s">
        <v>129</v>
      </c>
      <c r="K25" s="244" t="s">
        <v>4</v>
      </c>
      <c r="L25" s="245">
        <v>450000</v>
      </c>
      <c r="M25" s="245">
        <v>450000</v>
      </c>
      <c r="N25" s="245">
        <v>450000</v>
      </c>
      <c r="O25" s="150" t="s">
        <v>231</v>
      </c>
      <c r="P25" s="231" t="s">
        <v>230</v>
      </c>
    </row>
    <row r="26" spans="1:16" ht="277.14999999999998" customHeight="1" x14ac:dyDescent="0.25">
      <c r="A26" s="164">
        <v>22</v>
      </c>
      <c r="B26" s="149" t="s">
        <v>19</v>
      </c>
      <c r="C26" s="148" t="s">
        <v>312</v>
      </c>
      <c r="D26" s="195" t="s">
        <v>626</v>
      </c>
      <c r="E26" s="195" t="s">
        <v>616</v>
      </c>
      <c r="F26" s="195" t="s">
        <v>628</v>
      </c>
      <c r="G26" s="195" t="s">
        <v>624</v>
      </c>
      <c r="H26" s="244" t="s">
        <v>130</v>
      </c>
      <c r="I26" s="148" t="s">
        <v>344</v>
      </c>
      <c r="J26" s="148" t="s">
        <v>131</v>
      </c>
      <c r="K26" s="244" t="s">
        <v>4</v>
      </c>
      <c r="L26" s="245">
        <v>160000</v>
      </c>
      <c r="M26" s="245">
        <v>160000</v>
      </c>
      <c r="N26" s="245">
        <v>160000</v>
      </c>
      <c r="O26" s="150" t="s">
        <v>233</v>
      </c>
      <c r="P26" s="231" t="s">
        <v>232</v>
      </c>
    </row>
    <row r="27" spans="1:16" ht="158.44999999999999" customHeight="1" x14ac:dyDescent="0.25">
      <c r="A27" s="164">
        <v>23</v>
      </c>
      <c r="B27" s="149" t="s">
        <v>23</v>
      </c>
      <c r="C27" s="148" t="s">
        <v>313</v>
      </c>
      <c r="D27" s="195" t="s">
        <v>626</v>
      </c>
      <c r="E27" s="195" t="s">
        <v>616</v>
      </c>
      <c r="F27" s="195" t="s">
        <v>628</v>
      </c>
      <c r="G27" s="195" t="s">
        <v>624</v>
      </c>
      <c r="H27" s="244" t="s">
        <v>132</v>
      </c>
      <c r="I27" s="148" t="s">
        <v>345</v>
      </c>
      <c r="J27" s="148" t="s">
        <v>133</v>
      </c>
      <c r="K27" s="244" t="s">
        <v>4</v>
      </c>
      <c r="L27" s="245">
        <v>500000</v>
      </c>
      <c r="M27" s="245">
        <v>500000</v>
      </c>
      <c r="N27" s="245">
        <v>500000</v>
      </c>
      <c r="O27" s="150" t="s">
        <v>234</v>
      </c>
      <c r="P27" s="231" t="s">
        <v>931</v>
      </c>
    </row>
    <row r="28" spans="1:16" ht="145.15" customHeight="1" x14ac:dyDescent="0.25">
      <c r="A28" s="164">
        <v>24</v>
      </c>
      <c r="B28" s="149" t="s">
        <v>134</v>
      </c>
      <c r="C28" s="148" t="s">
        <v>314</v>
      </c>
      <c r="D28" s="195" t="s">
        <v>626</v>
      </c>
      <c r="E28" s="195" t="s">
        <v>627</v>
      </c>
      <c r="F28" s="195" t="s">
        <v>628</v>
      </c>
      <c r="G28" s="195" t="s">
        <v>624</v>
      </c>
      <c r="H28" s="244" t="s">
        <v>963</v>
      </c>
      <c r="I28" s="148" t="s">
        <v>135</v>
      </c>
      <c r="J28" s="148" t="s">
        <v>136</v>
      </c>
      <c r="K28" s="244" t="s">
        <v>4</v>
      </c>
      <c r="L28" s="245">
        <v>200000</v>
      </c>
      <c r="M28" s="245">
        <v>200000</v>
      </c>
      <c r="N28" s="245">
        <v>200000</v>
      </c>
      <c r="O28" s="150" t="s">
        <v>236</v>
      </c>
      <c r="P28" s="231" t="s">
        <v>235</v>
      </c>
    </row>
    <row r="29" spans="1:16" ht="303.60000000000002" customHeight="1" x14ac:dyDescent="0.25">
      <c r="A29" s="164">
        <v>25</v>
      </c>
      <c r="B29" s="149" t="s">
        <v>551</v>
      </c>
      <c r="C29" s="148" t="s">
        <v>590</v>
      </c>
      <c r="D29" s="195" t="s">
        <v>626</v>
      </c>
      <c r="E29" s="195" t="s">
        <v>627</v>
      </c>
      <c r="F29" s="195" t="s">
        <v>628</v>
      </c>
      <c r="G29" s="195" t="s">
        <v>624</v>
      </c>
      <c r="H29" s="244" t="s">
        <v>587</v>
      </c>
      <c r="I29" s="148" t="s">
        <v>591</v>
      </c>
      <c r="J29" s="148" t="s">
        <v>588</v>
      </c>
      <c r="K29" s="244" t="s">
        <v>4</v>
      </c>
      <c r="L29" s="245">
        <v>500000</v>
      </c>
      <c r="M29" s="245">
        <v>0</v>
      </c>
      <c r="N29" s="245">
        <v>0</v>
      </c>
      <c r="O29" s="150" t="s">
        <v>589</v>
      </c>
      <c r="P29" s="231" t="s">
        <v>586</v>
      </c>
    </row>
    <row r="30" spans="1:16" ht="330" customHeight="1" x14ac:dyDescent="0.25">
      <c r="A30" s="164">
        <v>26</v>
      </c>
      <c r="B30" s="149" t="s">
        <v>42</v>
      </c>
      <c r="C30" s="148" t="s">
        <v>315</v>
      </c>
      <c r="D30" s="195" t="s">
        <v>626</v>
      </c>
      <c r="E30" s="195" t="s">
        <v>616</v>
      </c>
      <c r="F30" s="195" t="s">
        <v>614</v>
      </c>
      <c r="G30" s="195" t="s">
        <v>629</v>
      </c>
      <c r="H30" s="244" t="s">
        <v>43</v>
      </c>
      <c r="I30" s="148" t="s">
        <v>901</v>
      </c>
      <c r="J30" s="148" t="s">
        <v>902</v>
      </c>
      <c r="K30" s="244" t="s">
        <v>4</v>
      </c>
      <c r="L30" s="245"/>
      <c r="M30" s="245"/>
      <c r="N30" s="245"/>
      <c r="O30" s="150" t="s">
        <v>237</v>
      </c>
      <c r="P30" s="231" t="s">
        <v>900</v>
      </c>
    </row>
    <row r="31" spans="1:16" ht="277.14999999999998" customHeight="1" x14ac:dyDescent="0.25">
      <c r="A31" s="164">
        <v>27</v>
      </c>
      <c r="B31" s="149" t="s">
        <v>44</v>
      </c>
      <c r="C31" s="148" t="s">
        <v>316</v>
      </c>
      <c r="D31" s="195" t="s">
        <v>626</v>
      </c>
      <c r="E31" s="195" t="s">
        <v>616</v>
      </c>
      <c r="F31" s="195" t="s">
        <v>628</v>
      </c>
      <c r="G31" s="195" t="s">
        <v>624</v>
      </c>
      <c r="H31" s="244" t="s">
        <v>137</v>
      </c>
      <c r="I31" s="148" t="s">
        <v>346</v>
      </c>
      <c r="J31" s="148" t="s">
        <v>45</v>
      </c>
      <c r="K31" s="244" t="s">
        <v>4</v>
      </c>
      <c r="L31" s="245">
        <v>100000</v>
      </c>
      <c r="M31" s="245">
        <v>100000</v>
      </c>
      <c r="N31" s="245">
        <v>100000</v>
      </c>
      <c r="O31" s="150" t="s">
        <v>239</v>
      </c>
      <c r="P31" s="231" t="s">
        <v>238</v>
      </c>
    </row>
    <row r="32" spans="1:16" ht="409.6" customHeight="1" x14ac:dyDescent="0.25">
      <c r="A32" s="164">
        <v>28</v>
      </c>
      <c r="B32" s="149" t="s">
        <v>438</v>
      </c>
      <c r="C32" s="148" t="s">
        <v>439</v>
      </c>
      <c r="D32" s="195" t="s">
        <v>626</v>
      </c>
      <c r="E32" s="195" t="s">
        <v>616</v>
      </c>
      <c r="F32" s="195" t="s">
        <v>628</v>
      </c>
      <c r="G32" s="195" t="s">
        <v>624</v>
      </c>
      <c r="H32" s="244" t="s">
        <v>435</v>
      </c>
      <c r="I32" s="148" t="s">
        <v>437</v>
      </c>
      <c r="J32" s="148" t="s">
        <v>434</v>
      </c>
      <c r="K32" s="244" t="s">
        <v>4</v>
      </c>
      <c r="L32" s="245">
        <v>3424260</v>
      </c>
      <c r="M32" s="245">
        <v>5620330</v>
      </c>
      <c r="N32" s="245">
        <v>6936320</v>
      </c>
      <c r="O32" s="150" t="s">
        <v>436</v>
      </c>
      <c r="P32" s="264" t="s">
        <v>969</v>
      </c>
    </row>
    <row r="33" spans="1:16" ht="184.9" customHeight="1" x14ac:dyDescent="0.25">
      <c r="A33" s="164">
        <v>29</v>
      </c>
      <c r="B33" s="149" t="s">
        <v>138</v>
      </c>
      <c r="C33" s="148" t="s">
        <v>798</v>
      </c>
      <c r="D33" s="195" t="s">
        <v>633</v>
      </c>
      <c r="E33" s="195" t="s">
        <v>634</v>
      </c>
      <c r="F33" s="195" t="s">
        <v>628</v>
      </c>
      <c r="G33" s="195" t="s">
        <v>629</v>
      </c>
      <c r="H33" s="244" t="s">
        <v>139</v>
      </c>
      <c r="I33" s="148" t="s">
        <v>347</v>
      </c>
      <c r="J33" s="148" t="s">
        <v>140</v>
      </c>
      <c r="K33" s="244" t="s">
        <v>4</v>
      </c>
      <c r="L33" s="245">
        <v>2602610</v>
      </c>
      <c r="M33" s="245">
        <v>1191830</v>
      </c>
      <c r="N33" s="196">
        <v>89330</v>
      </c>
      <c r="O33" s="150" t="s">
        <v>240</v>
      </c>
      <c r="P33" s="231" t="s">
        <v>785</v>
      </c>
    </row>
    <row r="34" spans="1:16" ht="409.6" customHeight="1" x14ac:dyDescent="0.25">
      <c r="A34" s="164">
        <v>30</v>
      </c>
      <c r="B34" s="149" t="s">
        <v>46</v>
      </c>
      <c r="C34" s="148" t="s">
        <v>883</v>
      </c>
      <c r="D34" s="195" t="s">
        <v>626</v>
      </c>
      <c r="E34" s="195" t="s">
        <v>616</v>
      </c>
      <c r="F34" s="195" t="s">
        <v>628</v>
      </c>
      <c r="G34" s="195" t="s">
        <v>624</v>
      </c>
      <c r="H34" s="244" t="s">
        <v>141</v>
      </c>
      <c r="I34" s="148" t="s">
        <v>884</v>
      </c>
      <c r="J34" s="148" t="s">
        <v>47</v>
      </c>
      <c r="K34" s="244" t="s">
        <v>4</v>
      </c>
      <c r="L34" s="245">
        <v>400000</v>
      </c>
      <c r="M34" s="245">
        <v>400000</v>
      </c>
      <c r="N34" s="245">
        <v>400000</v>
      </c>
      <c r="O34" s="150" t="s">
        <v>241</v>
      </c>
      <c r="P34" s="231" t="s">
        <v>882</v>
      </c>
    </row>
    <row r="35" spans="1:16" ht="409.6" customHeight="1" x14ac:dyDescent="0.25">
      <c r="A35" s="164">
        <v>31</v>
      </c>
      <c r="B35" s="149" t="s">
        <v>946</v>
      </c>
      <c r="C35" s="148" t="s">
        <v>441</v>
      </c>
      <c r="D35" s="195" t="s">
        <v>626</v>
      </c>
      <c r="E35" s="195" t="s">
        <v>627</v>
      </c>
      <c r="F35" s="195" t="s">
        <v>628</v>
      </c>
      <c r="G35" s="195" t="s">
        <v>624</v>
      </c>
      <c r="H35" s="244" t="s">
        <v>915</v>
      </c>
      <c r="I35" s="148" t="s">
        <v>442</v>
      </c>
      <c r="J35" s="148" t="s">
        <v>142</v>
      </c>
      <c r="K35" s="244" t="s">
        <v>4</v>
      </c>
      <c r="L35" s="245">
        <v>450000</v>
      </c>
      <c r="M35" s="245">
        <v>450000</v>
      </c>
      <c r="N35" s="245">
        <v>450000</v>
      </c>
      <c r="O35" s="150" t="s">
        <v>242</v>
      </c>
      <c r="P35" s="231" t="s">
        <v>440</v>
      </c>
    </row>
    <row r="36" spans="1:16" ht="290.45" customHeight="1" x14ac:dyDescent="0.25">
      <c r="A36" s="164">
        <v>32</v>
      </c>
      <c r="B36" s="149" t="s">
        <v>8</v>
      </c>
      <c r="C36" s="148" t="s">
        <v>443</v>
      </c>
      <c r="D36" s="195" t="s">
        <v>626</v>
      </c>
      <c r="E36" s="195" t="s">
        <v>635</v>
      </c>
      <c r="F36" s="195" t="s">
        <v>628</v>
      </c>
      <c r="G36" s="195" t="s">
        <v>624</v>
      </c>
      <c r="H36" s="244" t="s">
        <v>964</v>
      </c>
      <c r="I36" s="148" t="s">
        <v>348</v>
      </c>
      <c r="J36" s="148" t="s">
        <v>143</v>
      </c>
      <c r="K36" s="244" t="s">
        <v>4</v>
      </c>
      <c r="L36" s="245">
        <v>5131399.9000000004</v>
      </c>
      <c r="M36" s="245">
        <v>4557674.2</v>
      </c>
      <c r="N36" s="245">
        <v>3000000.2</v>
      </c>
      <c r="O36" s="150" t="s">
        <v>243</v>
      </c>
      <c r="P36" s="231" t="s">
        <v>819</v>
      </c>
    </row>
    <row r="37" spans="1:16" ht="237.6" customHeight="1" x14ac:dyDescent="0.25">
      <c r="A37" s="164">
        <v>33</v>
      </c>
      <c r="B37" s="149" t="s">
        <v>48</v>
      </c>
      <c r="C37" s="148" t="s">
        <v>317</v>
      </c>
      <c r="D37" s="195" t="s">
        <v>620</v>
      </c>
      <c r="E37" s="195" t="s">
        <v>616</v>
      </c>
      <c r="F37" s="195" t="s">
        <v>628</v>
      </c>
      <c r="G37" s="195" t="s">
        <v>624</v>
      </c>
      <c r="H37" s="244" t="s">
        <v>965</v>
      </c>
      <c r="I37" s="148" t="s">
        <v>445</v>
      </c>
      <c r="J37" s="148" t="s">
        <v>144</v>
      </c>
      <c r="K37" s="244" t="s">
        <v>4</v>
      </c>
      <c r="L37" s="245">
        <v>200000</v>
      </c>
      <c r="M37" s="245">
        <v>200000</v>
      </c>
      <c r="N37" s="245">
        <v>200000</v>
      </c>
      <c r="O37" s="150" t="s">
        <v>244</v>
      </c>
      <c r="P37" s="231" t="s">
        <v>444</v>
      </c>
    </row>
    <row r="38" spans="1:16" ht="409.6" customHeight="1" x14ac:dyDescent="0.25">
      <c r="A38" s="164">
        <v>34</v>
      </c>
      <c r="B38" s="149" t="s">
        <v>596</v>
      </c>
      <c r="C38" s="148" t="s">
        <v>822</v>
      </c>
      <c r="D38" s="195" t="s">
        <v>626</v>
      </c>
      <c r="E38" s="195" t="s">
        <v>616</v>
      </c>
      <c r="F38" s="195" t="s">
        <v>628</v>
      </c>
      <c r="G38" s="195" t="s">
        <v>624</v>
      </c>
      <c r="H38" s="244" t="s">
        <v>966</v>
      </c>
      <c r="I38" s="148" t="s">
        <v>821</v>
      </c>
      <c r="J38" s="148" t="s">
        <v>896</v>
      </c>
      <c r="K38" s="244" t="s">
        <v>4</v>
      </c>
      <c r="L38" s="245">
        <v>172643.20000000001</v>
      </c>
      <c r="M38" s="245">
        <v>150000</v>
      </c>
      <c r="N38" s="245">
        <v>150000</v>
      </c>
      <c r="O38" s="150" t="s">
        <v>245</v>
      </c>
      <c r="P38" s="231" t="s">
        <v>820</v>
      </c>
    </row>
    <row r="39" spans="1:16" ht="198" customHeight="1" x14ac:dyDescent="0.25">
      <c r="A39" s="164">
        <v>35</v>
      </c>
      <c r="B39" s="149" t="s">
        <v>597</v>
      </c>
      <c r="C39" s="148" t="s">
        <v>318</v>
      </c>
      <c r="D39" s="195" t="s">
        <v>626</v>
      </c>
      <c r="E39" s="195" t="s">
        <v>616</v>
      </c>
      <c r="F39" s="195" t="s">
        <v>628</v>
      </c>
      <c r="G39" s="195" t="s">
        <v>624</v>
      </c>
      <c r="H39" s="244" t="s">
        <v>967</v>
      </c>
      <c r="I39" s="148" t="s">
        <v>349</v>
      </c>
      <c r="J39" s="148" t="s">
        <v>145</v>
      </c>
      <c r="K39" s="244" t="s">
        <v>4</v>
      </c>
      <c r="L39" s="245">
        <v>850000</v>
      </c>
      <c r="M39" s="245">
        <v>950000</v>
      </c>
      <c r="N39" s="245">
        <v>950000</v>
      </c>
      <c r="O39" s="150" t="s">
        <v>247</v>
      </c>
      <c r="P39" s="231" t="s">
        <v>246</v>
      </c>
    </row>
    <row r="40" spans="1:16" ht="409.6" customHeight="1" x14ac:dyDescent="0.25">
      <c r="A40" s="246">
        <v>36</v>
      </c>
      <c r="B40" s="149" t="s">
        <v>603</v>
      </c>
      <c r="C40" s="148" t="s">
        <v>602</v>
      </c>
      <c r="D40" s="195" t="s">
        <v>626</v>
      </c>
      <c r="E40" s="195" t="s">
        <v>627</v>
      </c>
      <c r="F40" s="195" t="s">
        <v>614</v>
      </c>
      <c r="G40" s="195" t="s">
        <v>624</v>
      </c>
      <c r="H40" s="244" t="s">
        <v>599</v>
      </c>
      <c r="I40" s="148" t="s">
        <v>601</v>
      </c>
      <c r="J40" s="148" t="s">
        <v>598</v>
      </c>
      <c r="K40" s="244" t="s">
        <v>4</v>
      </c>
      <c r="L40" s="247"/>
      <c r="M40" s="247"/>
      <c r="N40" s="247"/>
      <c r="O40" s="150" t="s">
        <v>600</v>
      </c>
      <c r="P40" s="231" t="s">
        <v>823</v>
      </c>
    </row>
    <row r="41" spans="1:16" ht="330" customHeight="1" x14ac:dyDescent="0.25">
      <c r="A41" s="164">
        <v>37</v>
      </c>
      <c r="B41" s="149" t="s">
        <v>592</v>
      </c>
      <c r="C41" s="148" t="s">
        <v>431</v>
      </c>
      <c r="D41" s="195" t="s">
        <v>626</v>
      </c>
      <c r="E41" s="195" t="s">
        <v>627</v>
      </c>
      <c r="F41" s="195" t="s">
        <v>628</v>
      </c>
      <c r="G41" s="195" t="s">
        <v>624</v>
      </c>
      <c r="H41" s="244" t="s">
        <v>146</v>
      </c>
      <c r="I41" s="148" t="s">
        <v>350</v>
      </c>
      <c r="J41" s="148" t="s">
        <v>594</v>
      </c>
      <c r="K41" s="244" t="s">
        <v>4</v>
      </c>
      <c r="L41" s="245">
        <v>1673096.6</v>
      </c>
      <c r="M41" s="245">
        <v>3996269</v>
      </c>
      <c r="N41" s="245">
        <v>5530610.9000000004</v>
      </c>
      <c r="O41" s="150" t="s">
        <v>248</v>
      </c>
      <c r="P41" s="231" t="s">
        <v>593</v>
      </c>
    </row>
    <row r="42" spans="1:16" ht="211.15" customHeight="1" x14ac:dyDescent="0.25">
      <c r="A42" s="164">
        <v>38</v>
      </c>
      <c r="B42" s="149" t="s">
        <v>32</v>
      </c>
      <c r="C42" s="148" t="s">
        <v>319</v>
      </c>
      <c r="D42" s="195" t="s">
        <v>626</v>
      </c>
      <c r="E42" s="195" t="s">
        <v>627</v>
      </c>
      <c r="F42" s="195" t="s">
        <v>628</v>
      </c>
      <c r="G42" s="195" t="s">
        <v>624</v>
      </c>
      <c r="H42" s="244" t="s">
        <v>147</v>
      </c>
      <c r="I42" s="148" t="s">
        <v>148</v>
      </c>
      <c r="J42" s="148" t="s">
        <v>149</v>
      </c>
      <c r="K42" s="244" t="s">
        <v>4</v>
      </c>
      <c r="L42" s="245">
        <v>100000</v>
      </c>
      <c r="M42" s="245">
        <v>100000</v>
      </c>
      <c r="N42" s="245">
        <v>100000</v>
      </c>
      <c r="O42" s="150" t="s">
        <v>250</v>
      </c>
      <c r="P42" s="231" t="s">
        <v>249</v>
      </c>
    </row>
    <row r="43" spans="1:16" ht="184.9" customHeight="1" x14ac:dyDescent="0.25">
      <c r="A43" s="164">
        <v>39</v>
      </c>
      <c r="B43" s="149" t="s">
        <v>595</v>
      </c>
      <c r="C43" s="148" t="s">
        <v>320</v>
      </c>
      <c r="D43" s="195" t="s">
        <v>626</v>
      </c>
      <c r="E43" s="195" t="s">
        <v>627</v>
      </c>
      <c r="F43" s="195" t="s">
        <v>628</v>
      </c>
      <c r="G43" s="195" t="s">
        <v>624</v>
      </c>
      <c r="H43" s="244" t="s">
        <v>150</v>
      </c>
      <c r="I43" s="148" t="s">
        <v>151</v>
      </c>
      <c r="J43" s="148" t="s">
        <v>152</v>
      </c>
      <c r="K43" s="244" t="s">
        <v>4</v>
      </c>
      <c r="L43" s="245">
        <v>2407774.7999999998</v>
      </c>
      <c r="M43" s="245">
        <v>1631759.4</v>
      </c>
      <c r="N43" s="245">
        <v>1631759.4</v>
      </c>
      <c r="O43" s="148" t="s">
        <v>252</v>
      </c>
      <c r="P43" s="231" t="s">
        <v>251</v>
      </c>
    </row>
    <row r="44" spans="1:16" ht="132" customHeight="1" x14ac:dyDescent="0.25">
      <c r="A44" s="164">
        <v>40</v>
      </c>
      <c r="B44" s="149" t="s">
        <v>15</v>
      </c>
      <c r="C44" s="148" t="s">
        <v>321</v>
      </c>
      <c r="D44" s="195" t="s">
        <v>626</v>
      </c>
      <c r="E44" s="195" t="s">
        <v>627</v>
      </c>
      <c r="F44" s="195" t="s">
        <v>628</v>
      </c>
      <c r="G44" s="195" t="s">
        <v>624</v>
      </c>
      <c r="H44" s="244" t="s">
        <v>153</v>
      </c>
      <c r="I44" s="148" t="s">
        <v>154</v>
      </c>
      <c r="J44" s="148" t="s">
        <v>155</v>
      </c>
      <c r="K44" s="244" t="s">
        <v>4</v>
      </c>
      <c r="L44" s="245">
        <v>49200</v>
      </c>
      <c r="M44" s="245">
        <v>49200</v>
      </c>
      <c r="N44" s="245">
        <v>49200</v>
      </c>
      <c r="O44" s="150" t="s">
        <v>254</v>
      </c>
      <c r="P44" s="231" t="s">
        <v>253</v>
      </c>
    </row>
    <row r="45" spans="1:16" ht="409.6" customHeight="1" x14ac:dyDescent="0.25">
      <c r="A45" s="164">
        <v>41</v>
      </c>
      <c r="B45" s="149" t="s">
        <v>604</v>
      </c>
      <c r="C45" s="148" t="s">
        <v>809</v>
      </c>
      <c r="D45" s="195" t="s">
        <v>626</v>
      </c>
      <c r="E45" s="195" t="s">
        <v>636</v>
      </c>
      <c r="F45" s="195" t="s">
        <v>628</v>
      </c>
      <c r="G45" s="195" t="s">
        <v>624</v>
      </c>
      <c r="H45" s="244" t="s">
        <v>156</v>
      </c>
      <c r="I45" s="148" t="s">
        <v>813</v>
      </c>
      <c r="J45" s="148" t="s">
        <v>810</v>
      </c>
      <c r="K45" s="244" t="s">
        <v>4</v>
      </c>
      <c r="L45" s="245">
        <v>2254090.6</v>
      </c>
      <c r="M45" s="245">
        <v>3790900</v>
      </c>
      <c r="N45" s="245">
        <v>3790900</v>
      </c>
      <c r="O45" s="150" t="s">
        <v>812</v>
      </c>
      <c r="P45" s="231" t="s">
        <v>811</v>
      </c>
    </row>
    <row r="46" spans="1:16" ht="409.6" customHeight="1" x14ac:dyDescent="0.25">
      <c r="A46" s="164">
        <v>42</v>
      </c>
      <c r="B46" s="149" t="s">
        <v>605</v>
      </c>
      <c r="C46" s="148" t="s">
        <v>609</v>
      </c>
      <c r="D46" s="195" t="s">
        <v>626</v>
      </c>
      <c r="E46" s="195" t="s">
        <v>636</v>
      </c>
      <c r="F46" s="195" t="s">
        <v>628</v>
      </c>
      <c r="G46" s="195" t="s">
        <v>624</v>
      </c>
      <c r="H46" s="244" t="s">
        <v>610</v>
      </c>
      <c r="I46" s="148" t="s">
        <v>608</v>
      </c>
      <c r="J46" s="148" t="s">
        <v>611</v>
      </c>
      <c r="K46" s="244" t="s">
        <v>4</v>
      </c>
      <c r="L46" s="245">
        <v>2254090.6</v>
      </c>
      <c r="M46" s="245">
        <v>500000</v>
      </c>
      <c r="N46" s="245">
        <v>500000</v>
      </c>
      <c r="O46" s="150" t="s">
        <v>607</v>
      </c>
      <c r="P46" s="231" t="s">
        <v>606</v>
      </c>
    </row>
    <row r="47" spans="1:16" ht="184.9" customHeight="1" x14ac:dyDescent="0.25">
      <c r="A47" s="164">
        <v>43</v>
      </c>
      <c r="B47" s="149" t="s">
        <v>157</v>
      </c>
      <c r="C47" s="148" t="s">
        <v>322</v>
      </c>
      <c r="D47" s="195" t="s">
        <v>626</v>
      </c>
      <c r="E47" s="195" t="s">
        <v>616</v>
      </c>
      <c r="F47" s="195" t="s">
        <v>628</v>
      </c>
      <c r="G47" s="195" t="s">
        <v>624</v>
      </c>
      <c r="H47" s="244" t="s">
        <v>446</v>
      </c>
      <c r="I47" s="148" t="s">
        <v>351</v>
      </c>
      <c r="J47" s="148" t="s">
        <v>158</v>
      </c>
      <c r="K47" s="244" t="s">
        <v>4</v>
      </c>
      <c r="L47" s="245">
        <v>3577600</v>
      </c>
      <c r="M47" s="245">
        <v>3812300.6</v>
      </c>
      <c r="N47" s="245">
        <v>3812300.6</v>
      </c>
      <c r="O47" s="150" t="s">
        <v>256</v>
      </c>
      <c r="P47" s="231" t="s">
        <v>255</v>
      </c>
    </row>
    <row r="48" spans="1:16" ht="184.9" customHeight="1" x14ac:dyDescent="0.25">
      <c r="A48" s="164">
        <v>44</v>
      </c>
      <c r="B48" s="149" t="s">
        <v>31</v>
      </c>
      <c r="C48" s="148" t="s">
        <v>323</v>
      </c>
      <c r="D48" s="195" t="s">
        <v>626</v>
      </c>
      <c r="E48" s="195" t="s">
        <v>636</v>
      </c>
      <c r="F48" s="195" t="s">
        <v>628</v>
      </c>
      <c r="G48" s="195" t="s">
        <v>624</v>
      </c>
      <c r="H48" s="244" t="s">
        <v>159</v>
      </c>
      <c r="I48" s="148" t="s">
        <v>352</v>
      </c>
      <c r="J48" s="148" t="s">
        <v>160</v>
      </c>
      <c r="K48" s="244" t="s">
        <v>4</v>
      </c>
      <c r="L48" s="245">
        <v>50000</v>
      </c>
      <c r="M48" s="245">
        <v>53280.1</v>
      </c>
      <c r="N48" s="245">
        <v>53280.1</v>
      </c>
      <c r="O48" s="150" t="s">
        <v>258</v>
      </c>
      <c r="P48" s="231" t="s">
        <v>257</v>
      </c>
    </row>
    <row r="49" spans="1:16" ht="198" customHeight="1" x14ac:dyDescent="0.25">
      <c r="A49" s="164">
        <v>45</v>
      </c>
      <c r="B49" s="149" t="s">
        <v>20</v>
      </c>
      <c r="C49" s="148" t="s">
        <v>324</v>
      </c>
      <c r="D49" s="195" t="s">
        <v>626</v>
      </c>
      <c r="E49" s="195" t="s">
        <v>636</v>
      </c>
      <c r="F49" s="195" t="s">
        <v>628</v>
      </c>
      <c r="G49" s="195" t="s">
        <v>624</v>
      </c>
      <c r="H49" s="244" t="s">
        <v>161</v>
      </c>
      <c r="I49" s="148" t="s">
        <v>162</v>
      </c>
      <c r="J49" s="148" t="s">
        <v>353</v>
      </c>
      <c r="K49" s="244" t="s">
        <v>4</v>
      </c>
      <c r="L49" s="245">
        <v>1791425.5</v>
      </c>
      <c r="M49" s="245">
        <v>1665525.5</v>
      </c>
      <c r="N49" s="245">
        <v>2350225.5</v>
      </c>
      <c r="O49" s="150" t="s">
        <v>260</v>
      </c>
      <c r="P49" s="231" t="s">
        <v>259</v>
      </c>
    </row>
    <row r="50" spans="1:16" ht="237.6" customHeight="1" x14ac:dyDescent="0.25">
      <c r="A50" s="164">
        <v>46</v>
      </c>
      <c r="B50" s="149" t="s">
        <v>21</v>
      </c>
      <c r="C50" s="148" t="s">
        <v>325</v>
      </c>
      <c r="D50" s="195" t="s">
        <v>626</v>
      </c>
      <c r="E50" s="195" t="s">
        <v>627</v>
      </c>
      <c r="F50" s="195" t="s">
        <v>628</v>
      </c>
      <c r="G50" s="195" t="s">
        <v>624</v>
      </c>
      <c r="H50" s="244" t="s">
        <v>163</v>
      </c>
      <c r="I50" s="148" t="s">
        <v>354</v>
      </c>
      <c r="J50" s="148" t="s">
        <v>164</v>
      </c>
      <c r="K50" s="244" t="s">
        <v>4</v>
      </c>
      <c r="L50" s="245">
        <v>1137421.1000000001</v>
      </c>
      <c r="M50" s="245">
        <v>1676604</v>
      </c>
      <c r="N50" s="245">
        <v>1723016</v>
      </c>
      <c r="O50" s="150" t="s">
        <v>262</v>
      </c>
      <c r="P50" s="231" t="s">
        <v>261</v>
      </c>
    </row>
    <row r="51" spans="1:16" ht="224.45" customHeight="1" x14ac:dyDescent="0.25">
      <c r="A51" s="164">
        <v>47</v>
      </c>
      <c r="B51" s="149" t="s">
        <v>28</v>
      </c>
      <c r="C51" s="148" t="s">
        <v>326</v>
      </c>
      <c r="D51" s="195" t="s">
        <v>626</v>
      </c>
      <c r="E51" s="195" t="s">
        <v>636</v>
      </c>
      <c r="F51" s="195" t="s">
        <v>628</v>
      </c>
      <c r="G51" s="195" t="s">
        <v>624</v>
      </c>
      <c r="H51" s="244" t="s">
        <v>165</v>
      </c>
      <c r="I51" s="148" t="s">
        <v>355</v>
      </c>
      <c r="J51" s="148" t="s">
        <v>166</v>
      </c>
      <c r="K51" s="244" t="s">
        <v>4</v>
      </c>
      <c r="L51" s="245">
        <v>858626.4</v>
      </c>
      <c r="M51" s="245">
        <v>1698495.5</v>
      </c>
      <c r="N51" s="245">
        <v>1698495.5</v>
      </c>
      <c r="O51" s="150" t="s">
        <v>264</v>
      </c>
      <c r="P51" s="231" t="s">
        <v>263</v>
      </c>
    </row>
    <row r="52" spans="1:16" ht="330" customHeight="1" x14ac:dyDescent="0.25">
      <c r="A52" s="164">
        <v>48</v>
      </c>
      <c r="B52" s="149" t="s">
        <v>30</v>
      </c>
      <c r="C52" s="148" t="s">
        <v>327</v>
      </c>
      <c r="D52" s="195" t="s">
        <v>626</v>
      </c>
      <c r="E52" s="195" t="s">
        <v>636</v>
      </c>
      <c r="F52" s="195" t="s">
        <v>628</v>
      </c>
      <c r="G52" s="195" t="s">
        <v>624</v>
      </c>
      <c r="H52" s="244" t="s">
        <v>167</v>
      </c>
      <c r="I52" s="148" t="s">
        <v>356</v>
      </c>
      <c r="J52" s="148" t="s">
        <v>168</v>
      </c>
      <c r="K52" s="244" t="s">
        <v>4</v>
      </c>
      <c r="L52" s="245">
        <v>1466629.9</v>
      </c>
      <c r="M52" s="245">
        <v>1316629.8999999999</v>
      </c>
      <c r="N52" s="245">
        <v>1316629.8999999999</v>
      </c>
      <c r="O52" s="150" t="s">
        <v>266</v>
      </c>
      <c r="P52" s="231" t="s">
        <v>265</v>
      </c>
    </row>
    <row r="53" spans="1:16" ht="224.45" customHeight="1" x14ac:dyDescent="0.25">
      <c r="A53" s="164">
        <v>49</v>
      </c>
      <c r="B53" s="149" t="s">
        <v>29</v>
      </c>
      <c r="C53" s="148" t="s">
        <v>328</v>
      </c>
      <c r="D53" s="195" t="s">
        <v>626</v>
      </c>
      <c r="E53" s="195" t="s">
        <v>636</v>
      </c>
      <c r="F53" s="195" t="s">
        <v>628</v>
      </c>
      <c r="G53" s="195" t="s">
        <v>624</v>
      </c>
      <c r="H53" s="244" t="s">
        <v>169</v>
      </c>
      <c r="I53" s="148" t="s">
        <v>357</v>
      </c>
      <c r="J53" s="148" t="s">
        <v>170</v>
      </c>
      <c r="K53" s="244" t="s">
        <v>4</v>
      </c>
      <c r="L53" s="245">
        <v>727417</v>
      </c>
      <c r="M53" s="245">
        <v>1062417</v>
      </c>
      <c r="N53" s="245">
        <v>1062417</v>
      </c>
      <c r="O53" s="150" t="s">
        <v>268</v>
      </c>
      <c r="P53" s="231" t="s">
        <v>267</v>
      </c>
    </row>
    <row r="54" spans="1:16" ht="277.14999999999998" customHeight="1" x14ac:dyDescent="0.25">
      <c r="A54" s="164">
        <v>50</v>
      </c>
      <c r="B54" s="149" t="s">
        <v>612</v>
      </c>
      <c r="C54" s="148" t="s">
        <v>329</v>
      </c>
      <c r="D54" s="195" t="s">
        <v>626</v>
      </c>
      <c r="E54" s="195" t="s">
        <v>631</v>
      </c>
      <c r="F54" s="195" t="s">
        <v>628</v>
      </c>
      <c r="G54" s="195" t="s">
        <v>624</v>
      </c>
      <c r="H54" s="244" t="s">
        <v>171</v>
      </c>
      <c r="I54" s="148" t="s">
        <v>172</v>
      </c>
      <c r="J54" s="148" t="s">
        <v>52</v>
      </c>
      <c r="K54" s="244" t="s">
        <v>4</v>
      </c>
      <c r="L54" s="245">
        <v>1000000</v>
      </c>
      <c r="M54" s="245">
        <v>1000000</v>
      </c>
      <c r="N54" s="245">
        <v>1000000</v>
      </c>
      <c r="O54" s="150" t="s">
        <v>270</v>
      </c>
      <c r="P54" s="231" t="s">
        <v>269</v>
      </c>
    </row>
    <row r="55" spans="1:16" ht="158.44999999999999" customHeight="1" x14ac:dyDescent="0.25">
      <c r="A55" s="164">
        <v>51</v>
      </c>
      <c r="B55" s="149" t="s">
        <v>49</v>
      </c>
      <c r="C55" s="148" t="s">
        <v>330</v>
      </c>
      <c r="D55" s="195" t="s">
        <v>626</v>
      </c>
      <c r="E55" s="195" t="s">
        <v>627</v>
      </c>
      <c r="F55" s="195" t="s">
        <v>628</v>
      </c>
      <c r="G55" s="195" t="s">
        <v>624</v>
      </c>
      <c r="H55" s="244" t="s">
        <v>173</v>
      </c>
      <c r="I55" s="148" t="s">
        <v>50</v>
      </c>
      <c r="J55" s="148" t="s">
        <v>51</v>
      </c>
      <c r="K55" s="244" t="s">
        <v>4</v>
      </c>
      <c r="L55" s="245">
        <v>33000</v>
      </c>
      <c r="M55" s="245">
        <v>30000</v>
      </c>
      <c r="N55" s="245">
        <v>100000</v>
      </c>
      <c r="O55" s="150" t="s">
        <v>272</v>
      </c>
      <c r="P55" s="231" t="s">
        <v>271</v>
      </c>
    </row>
    <row r="56" spans="1:16" ht="132" customHeight="1" x14ac:dyDescent="0.25">
      <c r="A56" s="164">
        <v>52</v>
      </c>
      <c r="B56" s="149" t="s">
        <v>174</v>
      </c>
      <c r="C56" s="148" t="s">
        <v>175</v>
      </c>
      <c r="D56" s="195" t="s">
        <v>644</v>
      </c>
      <c r="E56" s="195" t="s">
        <v>667</v>
      </c>
      <c r="F56" s="195" t="s">
        <v>628</v>
      </c>
      <c r="G56" s="195" t="s">
        <v>641</v>
      </c>
      <c r="H56" s="244" t="s">
        <v>176</v>
      </c>
      <c r="I56" s="148" t="s">
        <v>851</v>
      </c>
      <c r="J56" s="148" t="s">
        <v>852</v>
      </c>
      <c r="K56" s="244" t="s">
        <v>9</v>
      </c>
      <c r="L56" s="196">
        <v>500000</v>
      </c>
      <c r="M56" s="196">
        <v>150000</v>
      </c>
      <c r="N56" s="196">
        <v>150000</v>
      </c>
      <c r="O56" s="150" t="s">
        <v>273</v>
      </c>
      <c r="P56" s="231" t="s">
        <v>850</v>
      </c>
    </row>
    <row r="57" spans="1:16" ht="408" customHeight="1" x14ac:dyDescent="0.25">
      <c r="A57" s="164">
        <v>53</v>
      </c>
      <c r="B57" s="149" t="s">
        <v>177</v>
      </c>
      <c r="C57" s="148" t="s">
        <v>824</v>
      </c>
      <c r="D57" s="195" t="s">
        <v>644</v>
      </c>
      <c r="E57" s="195" t="s">
        <v>642</v>
      </c>
      <c r="F57" s="195" t="s">
        <v>628</v>
      </c>
      <c r="G57" s="195" t="s">
        <v>641</v>
      </c>
      <c r="H57" s="244" t="s">
        <v>563</v>
      </c>
      <c r="I57" s="148" t="s">
        <v>825</v>
      </c>
      <c r="J57" s="148" t="s">
        <v>886</v>
      </c>
      <c r="K57" s="244" t="s">
        <v>11</v>
      </c>
      <c r="L57" s="196">
        <v>40620807.399999999</v>
      </c>
      <c r="M57" s="196">
        <v>40620807.399999999</v>
      </c>
      <c r="N57" s="196">
        <v>39004635.899999999</v>
      </c>
      <c r="O57" s="150" t="s">
        <v>274</v>
      </c>
      <c r="P57" s="231" t="s">
        <v>885</v>
      </c>
    </row>
    <row r="58" spans="1:16" ht="409.6" customHeight="1" x14ac:dyDescent="0.25">
      <c r="A58" s="164">
        <v>54</v>
      </c>
      <c r="B58" s="149" t="s">
        <v>519</v>
      </c>
      <c r="C58" s="148" t="s">
        <v>520</v>
      </c>
      <c r="D58" s="195" t="s">
        <v>644</v>
      </c>
      <c r="E58" s="195" t="s">
        <v>643</v>
      </c>
      <c r="F58" s="195" t="s">
        <v>628</v>
      </c>
      <c r="G58" s="195" t="s">
        <v>641</v>
      </c>
      <c r="H58" s="244" t="s">
        <v>530</v>
      </c>
      <c r="I58" s="148" t="s">
        <v>521</v>
      </c>
      <c r="J58" s="148" t="s">
        <v>522</v>
      </c>
      <c r="K58" s="244" t="s">
        <v>11</v>
      </c>
      <c r="L58" s="196">
        <v>11341671.699999999</v>
      </c>
      <c r="M58" s="196">
        <v>11341671.699999999</v>
      </c>
      <c r="N58" s="196">
        <v>11341671.699999999</v>
      </c>
      <c r="O58" s="150" t="s">
        <v>526</v>
      </c>
      <c r="P58" s="231" t="s">
        <v>826</v>
      </c>
    </row>
    <row r="59" spans="1:16" ht="330" customHeight="1" x14ac:dyDescent="0.25">
      <c r="A59" s="164">
        <v>55</v>
      </c>
      <c r="B59" s="149" t="s">
        <v>523</v>
      </c>
      <c r="C59" s="148" t="s">
        <v>524</v>
      </c>
      <c r="D59" s="195" t="s">
        <v>644</v>
      </c>
      <c r="E59" s="195" t="s">
        <v>643</v>
      </c>
      <c r="F59" s="195" t="s">
        <v>628</v>
      </c>
      <c r="G59" s="195" t="s">
        <v>641</v>
      </c>
      <c r="H59" s="244" t="s">
        <v>529</v>
      </c>
      <c r="I59" s="148" t="s">
        <v>556</v>
      </c>
      <c r="J59" s="148" t="s">
        <v>525</v>
      </c>
      <c r="K59" s="244" t="s">
        <v>11</v>
      </c>
      <c r="L59" s="196">
        <v>7964395.2000000002</v>
      </c>
      <c r="M59" s="196">
        <v>7964395.2000000002</v>
      </c>
      <c r="N59" s="196">
        <v>7964395.2000000002</v>
      </c>
      <c r="O59" s="150" t="s">
        <v>527</v>
      </c>
      <c r="P59" s="231" t="s">
        <v>826</v>
      </c>
    </row>
    <row r="60" spans="1:16" ht="369.6" customHeight="1" x14ac:dyDescent="0.25">
      <c r="A60" s="164">
        <v>56</v>
      </c>
      <c r="B60" s="149" t="s">
        <v>859</v>
      </c>
      <c r="C60" s="148" t="s">
        <v>860</v>
      </c>
      <c r="D60" s="195" t="s">
        <v>861</v>
      </c>
      <c r="E60" s="195" t="s">
        <v>636</v>
      </c>
      <c r="F60" s="195" t="s">
        <v>628</v>
      </c>
      <c r="G60" s="195" t="s">
        <v>629</v>
      </c>
      <c r="H60" s="244" t="s">
        <v>863</v>
      </c>
      <c r="I60" s="148" t="s">
        <v>862</v>
      </c>
      <c r="J60" s="148" t="s">
        <v>864</v>
      </c>
      <c r="K60" s="244" t="s">
        <v>11</v>
      </c>
      <c r="L60" s="196">
        <v>41571085.200000003</v>
      </c>
      <c r="M60" s="196">
        <v>35510885.200000003</v>
      </c>
      <c r="N60" s="196">
        <v>28510885.199999999</v>
      </c>
      <c r="O60" s="150" t="s">
        <v>858</v>
      </c>
      <c r="P60" s="231" t="s">
        <v>954</v>
      </c>
    </row>
    <row r="61" spans="1:16" ht="316.89999999999998" customHeight="1" x14ac:dyDescent="0.25">
      <c r="A61" s="164">
        <v>57</v>
      </c>
      <c r="B61" s="149" t="s">
        <v>865</v>
      </c>
      <c r="C61" s="148" t="s">
        <v>868</v>
      </c>
      <c r="D61" s="195" t="s">
        <v>625</v>
      </c>
      <c r="E61" s="195" t="s">
        <v>627</v>
      </c>
      <c r="F61" s="195" t="s">
        <v>628</v>
      </c>
      <c r="G61" s="195" t="s">
        <v>624</v>
      </c>
      <c r="H61" s="244" t="s">
        <v>866</v>
      </c>
      <c r="I61" s="148" t="s">
        <v>869</v>
      </c>
      <c r="J61" s="148" t="s">
        <v>870</v>
      </c>
      <c r="K61" s="244" t="s">
        <v>11</v>
      </c>
      <c r="L61" s="196">
        <v>8000000</v>
      </c>
      <c r="M61" s="196">
        <v>2000000</v>
      </c>
      <c r="N61" s="196">
        <v>2000000</v>
      </c>
      <c r="O61" s="150" t="s">
        <v>871</v>
      </c>
      <c r="P61" s="231" t="s">
        <v>867</v>
      </c>
    </row>
    <row r="62" spans="1:16" ht="382.9" customHeight="1" x14ac:dyDescent="0.25">
      <c r="A62" s="164">
        <v>58</v>
      </c>
      <c r="B62" s="149" t="s">
        <v>557</v>
      </c>
      <c r="C62" s="148" t="s">
        <v>559</v>
      </c>
      <c r="D62" s="195" t="s">
        <v>644</v>
      </c>
      <c r="E62" s="195" t="s">
        <v>631</v>
      </c>
      <c r="F62" s="195" t="s">
        <v>628</v>
      </c>
      <c r="G62" s="195" t="s">
        <v>624</v>
      </c>
      <c r="H62" s="244" t="s">
        <v>558</v>
      </c>
      <c r="I62" s="148" t="s">
        <v>560</v>
      </c>
      <c r="J62" s="148" t="s">
        <v>561</v>
      </c>
      <c r="K62" s="244" t="s">
        <v>11</v>
      </c>
      <c r="L62" s="196">
        <v>100000</v>
      </c>
      <c r="M62" s="196">
        <f>100000+4256000</f>
        <v>4356000</v>
      </c>
      <c r="N62" s="196">
        <f>100000+2972800</f>
        <v>3072800</v>
      </c>
      <c r="O62" s="150" t="s">
        <v>528</v>
      </c>
      <c r="P62" s="231" t="s">
        <v>562</v>
      </c>
    </row>
    <row r="63" spans="1:16" ht="237.6" customHeight="1" x14ac:dyDescent="0.25">
      <c r="A63" s="164">
        <v>59</v>
      </c>
      <c r="B63" s="149" t="s">
        <v>655</v>
      </c>
      <c r="C63" s="148" t="s">
        <v>656</v>
      </c>
      <c r="D63" s="195" t="s">
        <v>640</v>
      </c>
      <c r="E63" s="195" t="s">
        <v>666</v>
      </c>
      <c r="F63" s="195" t="s">
        <v>615</v>
      </c>
      <c r="G63" s="195" t="s">
        <v>629</v>
      </c>
      <c r="H63" s="244" t="s">
        <v>178</v>
      </c>
      <c r="I63" s="148" t="s">
        <v>179</v>
      </c>
      <c r="J63" s="148" t="s">
        <v>933</v>
      </c>
      <c r="K63" s="244" t="s">
        <v>180</v>
      </c>
      <c r="L63" s="196">
        <v>16700730</v>
      </c>
      <c r="M63" s="196">
        <v>15785330</v>
      </c>
      <c r="N63" s="196">
        <v>0</v>
      </c>
      <c r="O63" s="150" t="s">
        <v>657</v>
      </c>
      <c r="P63" s="231" t="s">
        <v>932</v>
      </c>
    </row>
    <row r="64" spans="1:16" ht="316.89999999999998" customHeight="1" x14ac:dyDescent="0.25">
      <c r="A64" s="164">
        <v>60</v>
      </c>
      <c r="B64" s="149" t="s">
        <v>181</v>
      </c>
      <c r="C64" s="148" t="s">
        <v>182</v>
      </c>
      <c r="D64" s="195" t="s">
        <v>626</v>
      </c>
      <c r="E64" s="195" t="s">
        <v>616</v>
      </c>
      <c r="F64" s="195" t="s">
        <v>628</v>
      </c>
      <c r="G64" s="195" t="s">
        <v>624</v>
      </c>
      <c r="H64" s="244" t="s">
        <v>183</v>
      </c>
      <c r="I64" s="148" t="s">
        <v>358</v>
      </c>
      <c r="J64" s="148" t="s">
        <v>184</v>
      </c>
      <c r="K64" s="244" t="s">
        <v>180</v>
      </c>
      <c r="L64" s="245">
        <v>3864700</v>
      </c>
      <c r="M64" s="245">
        <v>5090129.7</v>
      </c>
      <c r="N64" s="245">
        <v>896000</v>
      </c>
      <c r="O64" s="150" t="s">
        <v>275</v>
      </c>
      <c r="P64" s="231" t="s">
        <v>934</v>
      </c>
    </row>
    <row r="65" spans="1:16" ht="409.6" customHeight="1" x14ac:dyDescent="0.25">
      <c r="A65" s="164">
        <v>61</v>
      </c>
      <c r="B65" s="149" t="s">
        <v>658</v>
      </c>
      <c r="C65" s="148" t="s">
        <v>659</v>
      </c>
      <c r="D65" s="195" t="s">
        <v>626</v>
      </c>
      <c r="E65" s="195" t="s">
        <v>616</v>
      </c>
      <c r="F65" s="195" t="s">
        <v>661</v>
      </c>
      <c r="G65" s="195" t="s">
        <v>641</v>
      </c>
      <c r="H65" s="244" t="s">
        <v>660</v>
      </c>
      <c r="I65" s="148" t="s">
        <v>805</v>
      </c>
      <c r="J65" s="148" t="s">
        <v>806</v>
      </c>
      <c r="K65" s="244" t="s">
        <v>808</v>
      </c>
      <c r="L65" s="245">
        <v>11519591.300000001</v>
      </c>
      <c r="M65" s="245">
        <v>11033867</v>
      </c>
      <c r="N65" s="245">
        <v>11033867</v>
      </c>
      <c r="O65" s="150" t="s">
        <v>807</v>
      </c>
      <c r="P65" s="231" t="s">
        <v>804</v>
      </c>
    </row>
    <row r="66" spans="1:16" ht="224.45" customHeight="1" x14ac:dyDescent="0.25">
      <c r="A66" s="164">
        <v>62</v>
      </c>
      <c r="B66" s="149" t="s">
        <v>185</v>
      </c>
      <c r="C66" s="148" t="s">
        <v>827</v>
      </c>
      <c r="D66" s="195" t="s">
        <v>626</v>
      </c>
      <c r="E66" s="195" t="s">
        <v>666</v>
      </c>
      <c r="F66" s="195" t="s">
        <v>628</v>
      </c>
      <c r="G66" s="195" t="s">
        <v>629</v>
      </c>
      <c r="H66" s="244" t="s">
        <v>186</v>
      </c>
      <c r="I66" s="148" t="s">
        <v>828</v>
      </c>
      <c r="J66" s="148" t="s">
        <v>829</v>
      </c>
      <c r="K66" s="244" t="s">
        <v>187</v>
      </c>
      <c r="L66" s="245"/>
      <c r="M66" s="245"/>
      <c r="N66" s="245"/>
      <c r="O66" s="150" t="s">
        <v>276</v>
      </c>
      <c r="P66" s="231" t="s">
        <v>830</v>
      </c>
    </row>
    <row r="67" spans="1:16" ht="290.45" customHeight="1" x14ac:dyDescent="0.25">
      <c r="A67" s="164">
        <v>63</v>
      </c>
      <c r="B67" s="149" t="s">
        <v>188</v>
      </c>
      <c r="C67" s="148" t="s">
        <v>331</v>
      </c>
      <c r="D67" s="195" t="s">
        <v>645</v>
      </c>
      <c r="E67" s="195" t="s">
        <v>666</v>
      </c>
      <c r="F67" s="195" t="s">
        <v>628</v>
      </c>
      <c r="G67" s="195" t="s">
        <v>629</v>
      </c>
      <c r="H67" s="244" t="s">
        <v>663</v>
      </c>
      <c r="I67" s="148" t="s">
        <v>662</v>
      </c>
      <c r="J67" s="148" t="s">
        <v>359</v>
      </c>
      <c r="K67" s="244" t="s">
        <v>187</v>
      </c>
      <c r="L67" s="245"/>
      <c r="M67" s="245"/>
      <c r="N67" s="245"/>
      <c r="O67" s="150" t="s">
        <v>277</v>
      </c>
      <c r="P67" s="231" t="s">
        <v>831</v>
      </c>
    </row>
    <row r="68" spans="1:16" ht="264" customHeight="1" x14ac:dyDescent="0.25">
      <c r="A68" s="164">
        <v>64</v>
      </c>
      <c r="B68" s="149" t="s">
        <v>671</v>
      </c>
      <c r="C68" s="148" t="s">
        <v>668</v>
      </c>
      <c r="D68" s="195" t="s">
        <v>645</v>
      </c>
      <c r="E68" s="195" t="s">
        <v>666</v>
      </c>
      <c r="F68" s="195" t="s">
        <v>615</v>
      </c>
      <c r="G68" s="195" t="s">
        <v>629</v>
      </c>
      <c r="H68" s="244" t="s">
        <v>665</v>
      </c>
      <c r="I68" s="148" t="s">
        <v>669</v>
      </c>
      <c r="J68" s="148" t="s">
        <v>670</v>
      </c>
      <c r="K68" s="244" t="s">
        <v>664</v>
      </c>
      <c r="L68" s="245">
        <v>324948</v>
      </c>
      <c r="M68" s="245">
        <v>324948</v>
      </c>
      <c r="N68" s="245">
        <v>324948</v>
      </c>
      <c r="O68" s="150" t="s">
        <v>672</v>
      </c>
      <c r="P68" s="231" t="s">
        <v>832</v>
      </c>
    </row>
    <row r="69" spans="1:16" ht="158.44999999999999" customHeight="1" x14ac:dyDescent="0.25">
      <c r="A69" s="164">
        <v>65</v>
      </c>
      <c r="B69" s="149" t="s">
        <v>472</v>
      </c>
      <c r="C69" s="148" t="s">
        <v>471</v>
      </c>
      <c r="D69" s="195" t="s">
        <v>625</v>
      </c>
      <c r="E69" s="195" t="s">
        <v>616</v>
      </c>
      <c r="F69" s="195" t="s">
        <v>646</v>
      </c>
      <c r="G69" s="195" t="s">
        <v>624</v>
      </c>
      <c r="H69" s="244" t="s">
        <v>53</v>
      </c>
      <c r="I69" s="148" t="s">
        <v>189</v>
      </c>
      <c r="J69" s="148" t="s">
        <v>447</v>
      </c>
      <c r="K69" s="244" t="s">
        <v>190</v>
      </c>
      <c r="L69" s="245"/>
      <c r="M69" s="245"/>
      <c r="N69" s="245"/>
      <c r="O69" s="150" t="s">
        <v>278</v>
      </c>
      <c r="P69" s="231" t="s">
        <v>948</v>
      </c>
    </row>
    <row r="70" spans="1:16" ht="132" customHeight="1" x14ac:dyDescent="0.25">
      <c r="A70" s="164">
        <v>66</v>
      </c>
      <c r="B70" s="149" t="s">
        <v>473</v>
      </c>
      <c r="C70" s="148" t="s">
        <v>450</v>
      </c>
      <c r="D70" s="195" t="s">
        <v>625</v>
      </c>
      <c r="E70" s="195" t="s">
        <v>616</v>
      </c>
      <c r="F70" s="195" t="s">
        <v>647</v>
      </c>
      <c r="G70" s="195" t="s">
        <v>624</v>
      </c>
      <c r="H70" s="244" t="s">
        <v>53</v>
      </c>
      <c r="I70" s="148" t="s">
        <v>189</v>
      </c>
      <c r="J70" s="148" t="s">
        <v>449</v>
      </c>
      <c r="K70" s="244" t="s">
        <v>190</v>
      </c>
      <c r="L70" s="245"/>
      <c r="M70" s="245"/>
      <c r="N70" s="245"/>
      <c r="O70" s="150" t="s">
        <v>279</v>
      </c>
      <c r="P70" s="231" t="s">
        <v>448</v>
      </c>
    </row>
    <row r="71" spans="1:16" ht="171.6" customHeight="1" x14ac:dyDescent="0.25">
      <c r="A71" s="164">
        <v>67</v>
      </c>
      <c r="B71" s="149" t="s">
        <v>474</v>
      </c>
      <c r="C71" s="148" t="s">
        <v>452</v>
      </c>
      <c r="D71" s="195" t="s">
        <v>625</v>
      </c>
      <c r="E71" s="195" t="s">
        <v>649</v>
      </c>
      <c r="F71" s="195" t="s">
        <v>648</v>
      </c>
      <c r="G71" s="195" t="s">
        <v>624</v>
      </c>
      <c r="H71" s="244" t="s">
        <v>53</v>
      </c>
      <c r="I71" s="148" t="s">
        <v>189</v>
      </c>
      <c r="J71" s="148" t="s">
        <v>451</v>
      </c>
      <c r="K71" s="244" t="s">
        <v>190</v>
      </c>
      <c r="L71" s="245"/>
      <c r="M71" s="245"/>
      <c r="N71" s="245"/>
      <c r="O71" s="150" t="s">
        <v>280</v>
      </c>
      <c r="P71" s="231" t="s">
        <v>949</v>
      </c>
    </row>
    <row r="72" spans="1:16" ht="184.9" customHeight="1" x14ac:dyDescent="0.25">
      <c r="A72" s="164">
        <v>68</v>
      </c>
      <c r="B72" s="149" t="s">
        <v>475</v>
      </c>
      <c r="C72" s="148" t="s">
        <v>453</v>
      </c>
      <c r="D72" s="195" t="s">
        <v>626</v>
      </c>
      <c r="E72" s="195" t="s">
        <v>649</v>
      </c>
      <c r="F72" s="195" t="s">
        <v>648</v>
      </c>
      <c r="G72" s="195" t="s">
        <v>624</v>
      </c>
      <c r="H72" s="244" t="s">
        <v>53</v>
      </c>
      <c r="I72" s="148" t="s">
        <v>191</v>
      </c>
      <c r="J72" s="148" t="s">
        <v>454</v>
      </c>
      <c r="K72" s="244" t="s">
        <v>190</v>
      </c>
      <c r="L72" s="245"/>
      <c r="M72" s="245"/>
      <c r="N72" s="245"/>
      <c r="O72" s="150" t="s">
        <v>281</v>
      </c>
      <c r="P72" s="231" t="s">
        <v>455</v>
      </c>
    </row>
    <row r="73" spans="1:16" ht="158.44999999999999" customHeight="1" x14ac:dyDescent="0.25">
      <c r="A73" s="164">
        <v>69</v>
      </c>
      <c r="B73" s="149" t="s">
        <v>476</v>
      </c>
      <c r="C73" s="148" t="s">
        <v>456</v>
      </c>
      <c r="D73" s="195" t="s">
        <v>626</v>
      </c>
      <c r="E73" s="195" t="s">
        <v>649</v>
      </c>
      <c r="F73" s="195" t="s">
        <v>648</v>
      </c>
      <c r="G73" s="195" t="s">
        <v>624</v>
      </c>
      <c r="H73" s="244" t="s">
        <v>53</v>
      </c>
      <c r="I73" s="148" t="s">
        <v>189</v>
      </c>
      <c r="J73" s="148" t="s">
        <v>457</v>
      </c>
      <c r="K73" s="244" t="s">
        <v>190</v>
      </c>
      <c r="L73" s="245"/>
      <c r="M73" s="245"/>
      <c r="N73" s="245"/>
      <c r="O73" s="150" t="s">
        <v>282</v>
      </c>
      <c r="P73" s="231" t="s">
        <v>458</v>
      </c>
    </row>
    <row r="74" spans="1:16" ht="250.9" customHeight="1" x14ac:dyDescent="0.25">
      <c r="A74" s="164">
        <v>70</v>
      </c>
      <c r="B74" s="149" t="s">
        <v>477</v>
      </c>
      <c r="C74" s="148" t="s">
        <v>459</v>
      </c>
      <c r="D74" s="195" t="s">
        <v>626</v>
      </c>
      <c r="E74" s="195" t="s">
        <v>649</v>
      </c>
      <c r="F74" s="195" t="s">
        <v>648</v>
      </c>
      <c r="G74" s="195" t="s">
        <v>624</v>
      </c>
      <c r="H74" s="244" t="s">
        <v>53</v>
      </c>
      <c r="I74" s="148" t="s">
        <v>189</v>
      </c>
      <c r="J74" s="148" t="s">
        <v>461</v>
      </c>
      <c r="K74" s="244" t="s">
        <v>190</v>
      </c>
      <c r="L74" s="245"/>
      <c r="M74" s="245"/>
      <c r="N74" s="245"/>
      <c r="O74" s="150" t="s">
        <v>283</v>
      </c>
      <c r="P74" s="231" t="s">
        <v>950</v>
      </c>
    </row>
    <row r="75" spans="1:16" ht="171.6" customHeight="1" x14ac:dyDescent="0.25">
      <c r="A75" s="164">
        <v>71</v>
      </c>
      <c r="B75" s="148" t="s">
        <v>465</v>
      </c>
      <c r="C75" s="148" t="s">
        <v>460</v>
      </c>
      <c r="D75" s="195" t="s">
        <v>626</v>
      </c>
      <c r="E75" s="195" t="s">
        <v>631</v>
      </c>
      <c r="F75" s="195" t="s">
        <v>646</v>
      </c>
      <c r="G75" s="195" t="s">
        <v>624</v>
      </c>
      <c r="H75" s="244" t="s">
        <v>53</v>
      </c>
      <c r="I75" s="148" t="s">
        <v>189</v>
      </c>
      <c r="J75" s="148" t="s">
        <v>462</v>
      </c>
      <c r="K75" s="244" t="s">
        <v>190</v>
      </c>
      <c r="L75" s="245"/>
      <c r="M75" s="245"/>
      <c r="N75" s="245"/>
      <c r="O75" s="150" t="s">
        <v>544</v>
      </c>
      <c r="P75" s="231" t="s">
        <v>951</v>
      </c>
    </row>
    <row r="76" spans="1:16" ht="145.15" customHeight="1" x14ac:dyDescent="0.25">
      <c r="A76" s="164">
        <v>72</v>
      </c>
      <c r="B76" s="149" t="s">
        <v>466</v>
      </c>
      <c r="C76" s="148" t="s">
        <v>464</v>
      </c>
      <c r="D76" s="195" t="s">
        <v>626</v>
      </c>
      <c r="E76" s="195" t="s">
        <v>649</v>
      </c>
      <c r="F76" s="195" t="s">
        <v>648</v>
      </c>
      <c r="G76" s="195" t="s">
        <v>624</v>
      </c>
      <c r="H76" s="244" t="s">
        <v>53</v>
      </c>
      <c r="I76" s="148" t="s">
        <v>189</v>
      </c>
      <c r="J76" s="148" t="s">
        <v>463</v>
      </c>
      <c r="K76" s="244" t="s">
        <v>190</v>
      </c>
      <c r="L76" s="245"/>
      <c r="M76" s="245"/>
      <c r="N76" s="245"/>
      <c r="O76" s="150" t="s">
        <v>545</v>
      </c>
      <c r="P76" s="231" t="s">
        <v>952</v>
      </c>
    </row>
    <row r="77" spans="1:16" ht="132" customHeight="1" x14ac:dyDescent="0.25">
      <c r="A77" s="164">
        <v>73</v>
      </c>
      <c r="B77" s="149" t="s">
        <v>467</v>
      </c>
      <c r="C77" s="148" t="s">
        <v>468</v>
      </c>
      <c r="D77" s="195" t="s">
        <v>626</v>
      </c>
      <c r="E77" s="195" t="s">
        <v>649</v>
      </c>
      <c r="F77" s="195" t="s">
        <v>648</v>
      </c>
      <c r="G77" s="195" t="s">
        <v>624</v>
      </c>
      <c r="H77" s="244" t="s">
        <v>53</v>
      </c>
      <c r="I77" s="148" t="s">
        <v>470</v>
      </c>
      <c r="J77" s="148" t="s">
        <v>469</v>
      </c>
      <c r="K77" s="244" t="s">
        <v>190</v>
      </c>
      <c r="L77" s="245"/>
      <c r="M77" s="245"/>
      <c r="N77" s="245"/>
      <c r="O77" s="150" t="s">
        <v>546</v>
      </c>
      <c r="P77" s="231" t="s">
        <v>953</v>
      </c>
    </row>
    <row r="78" spans="1:16" ht="409.6" customHeight="1" x14ac:dyDescent="0.25">
      <c r="A78" s="164">
        <v>74</v>
      </c>
      <c r="B78" s="149" t="s">
        <v>379</v>
      </c>
      <c r="C78" s="148" t="s">
        <v>833</v>
      </c>
      <c r="D78" s="195" t="s">
        <v>675</v>
      </c>
      <c r="E78" s="195" t="s">
        <v>667</v>
      </c>
      <c r="F78" s="195" t="s">
        <v>615</v>
      </c>
      <c r="G78" s="195"/>
      <c r="H78" s="148" t="s">
        <v>393</v>
      </c>
      <c r="I78" s="148" t="s">
        <v>397</v>
      </c>
      <c r="J78" s="148" t="s">
        <v>834</v>
      </c>
      <c r="K78" s="244" t="s">
        <v>192</v>
      </c>
      <c r="L78" s="245">
        <f>1822500+165250</f>
        <v>1987750</v>
      </c>
      <c r="M78" s="245">
        <v>3222500</v>
      </c>
      <c r="N78" s="245">
        <v>272500</v>
      </c>
      <c r="O78" s="150" t="s">
        <v>401</v>
      </c>
      <c r="P78" s="231" t="s">
        <v>944</v>
      </c>
    </row>
    <row r="79" spans="1:16" ht="158.44999999999999" customHeight="1" x14ac:dyDescent="0.25">
      <c r="A79" s="164">
        <v>75</v>
      </c>
      <c r="B79" s="149" t="s">
        <v>54</v>
      </c>
      <c r="C79" s="148" t="s">
        <v>838</v>
      </c>
      <c r="D79" s="195" t="s">
        <v>839</v>
      </c>
      <c r="E79" s="195" t="s">
        <v>667</v>
      </c>
      <c r="F79" s="195" t="s">
        <v>628</v>
      </c>
      <c r="G79" s="195" t="s">
        <v>629</v>
      </c>
      <c r="H79" s="244" t="s">
        <v>835</v>
      </c>
      <c r="I79" s="148" t="s">
        <v>800</v>
      </c>
      <c r="J79" s="148" t="s">
        <v>837</v>
      </c>
      <c r="K79" s="244" t="s">
        <v>192</v>
      </c>
      <c r="L79" s="245">
        <v>1000000</v>
      </c>
      <c r="M79" s="245">
        <v>1000000</v>
      </c>
      <c r="N79" s="245">
        <v>1000000</v>
      </c>
      <c r="O79" s="150" t="s">
        <v>799</v>
      </c>
      <c r="P79" s="231" t="s">
        <v>836</v>
      </c>
    </row>
    <row r="80" spans="1:16" ht="171.6" customHeight="1" x14ac:dyDescent="0.25">
      <c r="A80" s="164">
        <v>76</v>
      </c>
      <c r="B80" s="149" t="s">
        <v>392</v>
      </c>
      <c r="C80" s="148" t="s">
        <v>552</v>
      </c>
      <c r="D80" s="195" t="s">
        <v>675</v>
      </c>
      <c r="E80" s="195" t="s">
        <v>667</v>
      </c>
      <c r="F80" s="195" t="s">
        <v>615</v>
      </c>
      <c r="G80" s="195" t="s">
        <v>629</v>
      </c>
      <c r="H80" s="148" t="s">
        <v>393</v>
      </c>
      <c r="I80" s="148" t="s">
        <v>394</v>
      </c>
      <c r="J80" s="148" t="s">
        <v>840</v>
      </c>
      <c r="K80" s="244" t="s">
        <v>192</v>
      </c>
      <c r="L80" s="245">
        <v>670000</v>
      </c>
      <c r="M80" s="245">
        <v>670000</v>
      </c>
      <c r="N80" s="245">
        <v>670000</v>
      </c>
      <c r="O80" s="148" t="s">
        <v>395</v>
      </c>
      <c r="P80" s="231" t="s">
        <v>944</v>
      </c>
    </row>
    <row r="81" spans="1:19" ht="211.15" customHeight="1" x14ac:dyDescent="0.25">
      <c r="A81" s="248">
        <v>77</v>
      </c>
      <c r="B81" s="149" t="s">
        <v>377</v>
      </c>
      <c r="C81" s="148" t="s">
        <v>378</v>
      </c>
      <c r="D81" s="195" t="s">
        <v>675</v>
      </c>
      <c r="E81" s="195" t="s">
        <v>667</v>
      </c>
      <c r="F81" s="195" t="s">
        <v>615</v>
      </c>
      <c r="G81" s="195" t="s">
        <v>629</v>
      </c>
      <c r="H81" s="148" t="s">
        <v>393</v>
      </c>
      <c r="I81" s="148" t="s">
        <v>396</v>
      </c>
      <c r="J81" s="148" t="s">
        <v>841</v>
      </c>
      <c r="K81" s="244" t="s">
        <v>192</v>
      </c>
      <c r="L81" s="245">
        <v>1400000</v>
      </c>
      <c r="M81" s="245">
        <v>1400000</v>
      </c>
      <c r="N81" s="245">
        <v>1400000</v>
      </c>
      <c r="O81" s="148" t="s">
        <v>400</v>
      </c>
      <c r="P81" s="231" t="s">
        <v>944</v>
      </c>
    </row>
    <row r="82" spans="1:19" ht="224.45" customHeight="1" x14ac:dyDescent="0.25">
      <c r="A82" s="248">
        <v>78</v>
      </c>
      <c r="B82" s="149" t="s">
        <v>380</v>
      </c>
      <c r="C82" s="148" t="s">
        <v>538</v>
      </c>
      <c r="D82" s="195" t="s">
        <v>675</v>
      </c>
      <c r="E82" s="195" t="s">
        <v>667</v>
      </c>
      <c r="F82" s="195" t="s">
        <v>615</v>
      </c>
      <c r="G82" s="195" t="s">
        <v>629</v>
      </c>
      <c r="H82" s="148" t="s">
        <v>478</v>
      </c>
      <c r="I82" s="148" t="s">
        <v>398</v>
      </c>
      <c r="J82" s="148" t="s">
        <v>842</v>
      </c>
      <c r="K82" s="244" t="s">
        <v>192</v>
      </c>
      <c r="L82" s="245">
        <f>220000+665000</f>
        <v>885000</v>
      </c>
      <c r="M82" s="245">
        <v>665000</v>
      </c>
      <c r="N82" s="245">
        <v>665000</v>
      </c>
      <c r="O82" s="150" t="s">
        <v>399</v>
      </c>
      <c r="P82" s="231" t="s">
        <v>945</v>
      </c>
    </row>
    <row r="83" spans="1:19" ht="92.45" customHeight="1" x14ac:dyDescent="0.25">
      <c r="A83" s="294">
        <v>79</v>
      </c>
      <c r="B83" s="149" t="s">
        <v>369</v>
      </c>
      <c r="C83" s="302" t="s">
        <v>673</v>
      </c>
      <c r="D83" s="301" t="s">
        <v>675</v>
      </c>
      <c r="E83" s="301" t="s">
        <v>667</v>
      </c>
      <c r="F83" s="301" t="s">
        <v>615</v>
      </c>
      <c r="G83" s="301" t="s">
        <v>629</v>
      </c>
      <c r="H83" s="301" t="s">
        <v>674</v>
      </c>
      <c r="I83" s="302" t="s">
        <v>680</v>
      </c>
      <c r="J83" s="302" t="s">
        <v>679</v>
      </c>
      <c r="K83" s="301" t="s">
        <v>18</v>
      </c>
      <c r="L83" s="245">
        <f>L84+L85+L86</f>
        <v>9750558.8000000007</v>
      </c>
      <c r="M83" s="245">
        <f t="shared" ref="M83:N83" si="0">M84+M85+M86</f>
        <v>8152574</v>
      </c>
      <c r="N83" s="245">
        <f t="shared" si="0"/>
        <v>10677132</v>
      </c>
      <c r="O83" s="299" t="s">
        <v>284</v>
      </c>
      <c r="P83" s="300" t="s">
        <v>943</v>
      </c>
    </row>
    <row r="84" spans="1:19" ht="105.6" customHeight="1" x14ac:dyDescent="0.25">
      <c r="A84" s="295"/>
      <c r="B84" s="149" t="s">
        <v>676</v>
      </c>
      <c r="C84" s="302"/>
      <c r="D84" s="301"/>
      <c r="E84" s="301"/>
      <c r="F84" s="301"/>
      <c r="G84" s="301"/>
      <c r="H84" s="301"/>
      <c r="I84" s="302"/>
      <c r="J84" s="302"/>
      <c r="K84" s="301"/>
      <c r="L84" s="245">
        <v>5100648.8</v>
      </c>
      <c r="M84" s="245">
        <v>5750574</v>
      </c>
      <c r="N84" s="245">
        <v>8245632</v>
      </c>
      <c r="O84" s="299"/>
      <c r="P84" s="300"/>
    </row>
    <row r="85" spans="1:19" ht="92.45" customHeight="1" x14ac:dyDescent="0.25">
      <c r="A85" s="295"/>
      <c r="B85" s="149" t="s">
        <v>677</v>
      </c>
      <c r="C85" s="302"/>
      <c r="D85" s="301"/>
      <c r="E85" s="301"/>
      <c r="F85" s="301"/>
      <c r="G85" s="301"/>
      <c r="H85" s="301"/>
      <c r="I85" s="302"/>
      <c r="J85" s="302"/>
      <c r="K85" s="301"/>
      <c r="L85" s="245">
        <v>3000800</v>
      </c>
      <c r="M85" s="245">
        <v>1117000</v>
      </c>
      <c r="N85" s="245">
        <v>719000</v>
      </c>
      <c r="O85" s="299"/>
      <c r="P85" s="300"/>
    </row>
    <row r="86" spans="1:19" ht="105.6" customHeight="1" x14ac:dyDescent="0.25">
      <c r="A86" s="296"/>
      <c r="B86" s="149" t="s">
        <v>678</v>
      </c>
      <c r="C86" s="302"/>
      <c r="D86" s="301"/>
      <c r="E86" s="301"/>
      <c r="F86" s="301"/>
      <c r="G86" s="301"/>
      <c r="H86" s="301"/>
      <c r="I86" s="302"/>
      <c r="J86" s="302"/>
      <c r="K86" s="301"/>
      <c r="L86" s="245">
        <v>1649110</v>
      </c>
      <c r="M86" s="245">
        <v>1285000</v>
      </c>
      <c r="N86" s="245">
        <v>1712500</v>
      </c>
      <c r="O86" s="299"/>
      <c r="P86" s="300"/>
    </row>
    <row r="87" spans="1:19" ht="409.5" x14ac:dyDescent="0.25">
      <c r="A87" s="164">
        <v>80</v>
      </c>
      <c r="B87" s="149" t="s">
        <v>55</v>
      </c>
      <c r="C87" s="148" t="s">
        <v>681</v>
      </c>
      <c r="D87" s="195" t="s">
        <v>675</v>
      </c>
      <c r="E87" s="195" t="s">
        <v>667</v>
      </c>
      <c r="F87" s="195" t="s">
        <v>615</v>
      </c>
      <c r="G87" s="195" t="s">
        <v>629</v>
      </c>
      <c r="H87" s="244" t="s">
        <v>480</v>
      </c>
      <c r="I87" s="148" t="s">
        <v>692</v>
      </c>
      <c r="J87" s="148" t="s">
        <v>694</v>
      </c>
      <c r="K87" s="244" t="s">
        <v>482</v>
      </c>
      <c r="L87" s="245">
        <v>25000000</v>
      </c>
      <c r="M87" s="245">
        <v>25000000</v>
      </c>
      <c r="N87" s="245">
        <v>25000000</v>
      </c>
      <c r="O87" s="150" t="s">
        <v>543</v>
      </c>
      <c r="P87" s="231" t="s">
        <v>941</v>
      </c>
    </row>
    <row r="88" spans="1:19" ht="255" x14ac:dyDescent="0.25">
      <c r="A88" s="164">
        <v>81</v>
      </c>
      <c r="B88" s="149" t="s">
        <v>686</v>
      </c>
      <c r="C88" s="148" t="s">
        <v>687</v>
      </c>
      <c r="D88" s="244" t="s">
        <v>675</v>
      </c>
      <c r="E88" s="244" t="s">
        <v>667</v>
      </c>
      <c r="F88" s="244" t="s">
        <v>615</v>
      </c>
      <c r="G88" s="244" t="s">
        <v>629</v>
      </c>
      <c r="H88" s="244" t="s">
        <v>479</v>
      </c>
      <c r="I88" s="148" t="s">
        <v>693</v>
      </c>
      <c r="J88" s="148" t="s">
        <v>694</v>
      </c>
      <c r="K88" s="244" t="s">
        <v>482</v>
      </c>
      <c r="L88" s="245">
        <v>22857575.300000001</v>
      </c>
      <c r="M88" s="245">
        <v>18860000</v>
      </c>
      <c r="N88" s="245">
        <v>18980000</v>
      </c>
      <c r="O88" s="150" t="s">
        <v>543</v>
      </c>
      <c r="P88" s="231" t="s">
        <v>942</v>
      </c>
    </row>
    <row r="89" spans="1:19" ht="255" x14ac:dyDescent="0.25">
      <c r="A89" s="164">
        <v>82</v>
      </c>
      <c r="B89" s="149" t="s">
        <v>688</v>
      </c>
      <c r="C89" s="148" t="s">
        <v>689</v>
      </c>
      <c r="D89" s="244" t="s">
        <v>675</v>
      </c>
      <c r="E89" s="244" t="s">
        <v>667</v>
      </c>
      <c r="F89" s="244" t="s">
        <v>615</v>
      </c>
      <c r="G89" s="244" t="s">
        <v>629</v>
      </c>
      <c r="H89" s="244" t="s">
        <v>479</v>
      </c>
      <c r="I89" s="148" t="s">
        <v>693</v>
      </c>
      <c r="J89" s="148" t="s">
        <v>694</v>
      </c>
      <c r="K89" s="244" t="s">
        <v>482</v>
      </c>
      <c r="L89" s="245">
        <v>4550000</v>
      </c>
      <c r="M89" s="245">
        <v>8720000</v>
      </c>
      <c r="N89" s="245">
        <v>10530000</v>
      </c>
      <c r="O89" s="150" t="s">
        <v>543</v>
      </c>
      <c r="P89" s="231" t="s">
        <v>942</v>
      </c>
    </row>
    <row r="90" spans="1:19" ht="255" x14ac:dyDescent="0.25">
      <c r="A90" s="164">
        <v>83</v>
      </c>
      <c r="B90" s="149" t="s">
        <v>690</v>
      </c>
      <c r="C90" s="148" t="s">
        <v>691</v>
      </c>
      <c r="D90" s="244" t="s">
        <v>675</v>
      </c>
      <c r="E90" s="244" t="s">
        <v>667</v>
      </c>
      <c r="F90" s="244" t="s">
        <v>615</v>
      </c>
      <c r="G90" s="244" t="s">
        <v>629</v>
      </c>
      <c r="H90" s="244" t="s">
        <v>479</v>
      </c>
      <c r="I90" s="148" t="s">
        <v>696</v>
      </c>
      <c r="J90" s="148" t="s">
        <v>695</v>
      </c>
      <c r="K90" s="244" t="s">
        <v>899</v>
      </c>
      <c r="L90" s="245">
        <v>1941237.3</v>
      </c>
      <c r="M90" s="245">
        <v>1281911.2</v>
      </c>
      <c r="N90" s="245">
        <v>1274958.2</v>
      </c>
      <c r="O90" s="150" t="s">
        <v>543</v>
      </c>
      <c r="P90" s="231" t="s">
        <v>942</v>
      </c>
    </row>
    <row r="91" spans="1:19" ht="357" x14ac:dyDescent="0.25">
      <c r="A91" s="164">
        <v>84</v>
      </c>
      <c r="B91" s="149" t="s">
        <v>684</v>
      </c>
      <c r="C91" s="148" t="s">
        <v>683</v>
      </c>
      <c r="D91" s="244" t="s">
        <v>675</v>
      </c>
      <c r="E91" s="244" t="s">
        <v>667</v>
      </c>
      <c r="F91" s="244" t="s">
        <v>615</v>
      </c>
      <c r="G91" s="244" t="s">
        <v>629</v>
      </c>
      <c r="H91" s="244" t="s">
        <v>479</v>
      </c>
      <c r="I91" s="148" t="s">
        <v>682</v>
      </c>
      <c r="J91" s="148" t="s">
        <v>685</v>
      </c>
      <c r="K91" s="244" t="s">
        <v>482</v>
      </c>
      <c r="L91" s="245">
        <f>36144829.3+24500000</f>
        <v>60644829.299999997</v>
      </c>
      <c r="M91" s="245">
        <v>36144829.299999997</v>
      </c>
      <c r="N91" s="245">
        <v>36144829.299999997</v>
      </c>
      <c r="O91" s="150" t="s">
        <v>543</v>
      </c>
      <c r="P91" s="231" t="s">
        <v>942</v>
      </c>
    </row>
    <row r="92" spans="1:19" ht="409.6" customHeight="1" x14ac:dyDescent="0.25">
      <c r="A92" s="164">
        <v>85</v>
      </c>
      <c r="B92" s="149" t="s">
        <v>701</v>
      </c>
      <c r="C92" s="149" t="s">
        <v>700</v>
      </c>
      <c r="D92" s="195" t="s">
        <v>675</v>
      </c>
      <c r="E92" s="195" t="s">
        <v>667</v>
      </c>
      <c r="F92" s="195" t="s">
        <v>615</v>
      </c>
      <c r="G92" s="195" t="s">
        <v>629</v>
      </c>
      <c r="H92" s="148" t="s">
        <v>697</v>
      </c>
      <c r="I92" s="148" t="s">
        <v>698</v>
      </c>
      <c r="J92" s="148" t="s">
        <v>699</v>
      </c>
      <c r="K92" s="244" t="s">
        <v>373</v>
      </c>
      <c r="L92" s="245">
        <v>11660302.699999999</v>
      </c>
      <c r="M92" s="245">
        <v>6711816</v>
      </c>
      <c r="N92" s="245">
        <v>2666725</v>
      </c>
      <c r="O92" s="150" t="s">
        <v>388</v>
      </c>
      <c r="P92" s="231" t="s">
        <v>843</v>
      </c>
      <c r="S92" s="249"/>
    </row>
    <row r="93" spans="1:19" ht="277.14999999999998" customHeight="1" x14ac:dyDescent="0.25">
      <c r="A93" s="164">
        <v>86</v>
      </c>
      <c r="B93" s="149" t="s">
        <v>703</v>
      </c>
      <c r="C93" s="148" t="s">
        <v>704</v>
      </c>
      <c r="D93" s="195" t="s">
        <v>675</v>
      </c>
      <c r="E93" s="195" t="s">
        <v>667</v>
      </c>
      <c r="F93" s="195" t="s">
        <v>615</v>
      </c>
      <c r="G93" s="195" t="s">
        <v>629</v>
      </c>
      <c r="H93" s="231" t="s">
        <v>705</v>
      </c>
      <c r="I93" s="148" t="s">
        <v>706</v>
      </c>
      <c r="J93" s="148" t="s">
        <v>707</v>
      </c>
      <c r="K93" s="244" t="s">
        <v>373</v>
      </c>
      <c r="L93" s="245">
        <v>4028000</v>
      </c>
      <c r="M93" s="245">
        <v>4058000</v>
      </c>
      <c r="N93" s="245">
        <v>4058000</v>
      </c>
      <c r="O93" s="150" t="s">
        <v>388</v>
      </c>
      <c r="P93" s="231" t="s">
        <v>843</v>
      </c>
      <c r="S93" s="249"/>
    </row>
    <row r="94" spans="1:19" ht="230.45" customHeight="1" x14ac:dyDescent="0.25">
      <c r="A94" s="164">
        <v>87</v>
      </c>
      <c r="B94" s="149" t="s">
        <v>374</v>
      </c>
      <c r="C94" s="148" t="s">
        <v>390</v>
      </c>
      <c r="D94" s="195" t="s">
        <v>675</v>
      </c>
      <c r="E94" s="195" t="s">
        <v>667</v>
      </c>
      <c r="F94" s="195" t="s">
        <v>615</v>
      </c>
      <c r="G94" s="195" t="s">
        <v>629</v>
      </c>
      <c r="H94" s="148" t="s">
        <v>424</v>
      </c>
      <c r="I94" s="148" t="s">
        <v>389</v>
      </c>
      <c r="J94" s="148" t="s">
        <v>375</v>
      </c>
      <c r="K94" s="244" t="s">
        <v>376</v>
      </c>
      <c r="L94" s="245">
        <v>9649554.3000000007</v>
      </c>
      <c r="M94" s="245">
        <v>9649554.3000000007</v>
      </c>
      <c r="N94" s="245"/>
      <c r="O94" s="150" t="s">
        <v>844</v>
      </c>
      <c r="P94" s="231" t="s">
        <v>702</v>
      </c>
      <c r="S94" s="249"/>
    </row>
    <row r="95" spans="1:19" ht="198" customHeight="1" x14ac:dyDescent="0.25">
      <c r="A95" s="164">
        <v>88</v>
      </c>
      <c r="B95" s="149" t="s">
        <v>710</v>
      </c>
      <c r="C95" s="148" t="s">
        <v>708</v>
      </c>
      <c r="D95" s="195" t="s">
        <v>675</v>
      </c>
      <c r="E95" s="195" t="s">
        <v>667</v>
      </c>
      <c r="F95" s="195" t="s">
        <v>615</v>
      </c>
      <c r="G95" s="195" t="s">
        <v>629</v>
      </c>
      <c r="H95" s="148" t="s">
        <v>481</v>
      </c>
      <c r="I95" s="148" t="s">
        <v>711</v>
      </c>
      <c r="J95" s="148" t="s">
        <v>709</v>
      </c>
      <c r="K95" s="244" t="s">
        <v>373</v>
      </c>
      <c r="L95" s="245">
        <v>3200000</v>
      </c>
      <c r="M95" s="245">
        <v>3200000</v>
      </c>
      <c r="N95" s="245">
        <v>3200000</v>
      </c>
      <c r="O95" s="150" t="s">
        <v>388</v>
      </c>
      <c r="P95" s="231" t="s">
        <v>843</v>
      </c>
    </row>
    <row r="96" spans="1:19" ht="224.45" customHeight="1" x14ac:dyDescent="0.25">
      <c r="A96" s="164">
        <v>89</v>
      </c>
      <c r="B96" s="149" t="s">
        <v>430</v>
      </c>
      <c r="C96" s="148" t="s">
        <v>712</v>
      </c>
      <c r="D96" s="195" t="s">
        <v>675</v>
      </c>
      <c r="E96" s="195" t="s">
        <v>667</v>
      </c>
      <c r="F96" s="195" t="s">
        <v>615</v>
      </c>
      <c r="G96" s="195" t="s">
        <v>629</v>
      </c>
      <c r="H96" s="148" t="s">
        <v>713</v>
      </c>
      <c r="I96" s="148" t="s">
        <v>381</v>
      </c>
      <c r="J96" s="148" t="s">
        <v>383</v>
      </c>
      <c r="K96" s="244" t="s">
        <v>371</v>
      </c>
      <c r="L96" s="245">
        <v>41320000</v>
      </c>
      <c r="M96" s="245">
        <v>38500000</v>
      </c>
      <c r="N96" s="245">
        <v>38500000</v>
      </c>
      <c r="O96" s="150" t="s">
        <v>382</v>
      </c>
      <c r="P96" s="231" t="s">
        <v>940</v>
      </c>
    </row>
    <row r="97" spans="1:16" ht="409.6" customHeight="1" x14ac:dyDescent="0.25">
      <c r="A97" s="164">
        <v>90</v>
      </c>
      <c r="B97" s="149" t="s">
        <v>718</v>
      </c>
      <c r="C97" s="148" t="s">
        <v>715</v>
      </c>
      <c r="D97" s="195" t="s">
        <v>675</v>
      </c>
      <c r="E97" s="195" t="s">
        <v>667</v>
      </c>
      <c r="F97" s="195" t="s">
        <v>615</v>
      </c>
      <c r="G97" s="195" t="s">
        <v>629</v>
      </c>
      <c r="H97" s="148" t="s">
        <v>714</v>
      </c>
      <c r="I97" s="148" t="s">
        <v>723</v>
      </c>
      <c r="J97" s="148" t="s">
        <v>724</v>
      </c>
      <c r="K97" s="244" t="s">
        <v>371</v>
      </c>
      <c r="L97" s="245">
        <v>4852500</v>
      </c>
      <c r="M97" s="245">
        <v>11357500</v>
      </c>
      <c r="N97" s="245">
        <v>24113900</v>
      </c>
      <c r="O97" s="150" t="s">
        <v>716</v>
      </c>
      <c r="P97" s="231" t="s">
        <v>940</v>
      </c>
    </row>
    <row r="98" spans="1:16" ht="409.6" customHeight="1" x14ac:dyDescent="0.25">
      <c r="A98" s="164">
        <v>91</v>
      </c>
      <c r="B98" s="149" t="s">
        <v>719</v>
      </c>
      <c r="C98" s="148" t="s">
        <v>717</v>
      </c>
      <c r="D98" s="195" t="s">
        <v>675</v>
      </c>
      <c r="E98" s="195" t="s">
        <v>667</v>
      </c>
      <c r="F98" s="195" t="s">
        <v>615</v>
      </c>
      <c r="G98" s="244" t="s">
        <v>629</v>
      </c>
      <c r="H98" s="148" t="s">
        <v>720</v>
      </c>
      <c r="I98" s="148" t="s">
        <v>722</v>
      </c>
      <c r="J98" s="148" t="s">
        <v>721</v>
      </c>
      <c r="K98" s="244" t="s">
        <v>371</v>
      </c>
      <c r="L98" s="245">
        <v>4852500</v>
      </c>
      <c r="M98" s="245">
        <v>11357500</v>
      </c>
      <c r="N98" s="245">
        <v>24113900</v>
      </c>
      <c r="O98" s="150" t="s">
        <v>716</v>
      </c>
      <c r="P98" s="231" t="s">
        <v>940</v>
      </c>
    </row>
    <row r="99" spans="1:16" ht="303.60000000000002" customHeight="1" x14ac:dyDescent="0.25">
      <c r="A99" s="164">
        <v>92</v>
      </c>
      <c r="B99" s="149" t="s">
        <v>372</v>
      </c>
      <c r="C99" s="148" t="s">
        <v>725</v>
      </c>
      <c r="D99" s="195" t="s">
        <v>675</v>
      </c>
      <c r="E99" s="195" t="s">
        <v>667</v>
      </c>
      <c r="F99" s="195" t="s">
        <v>615</v>
      </c>
      <c r="G99" s="195" t="s">
        <v>629</v>
      </c>
      <c r="H99" s="148" t="s">
        <v>384</v>
      </c>
      <c r="I99" s="148" t="s">
        <v>385</v>
      </c>
      <c r="J99" s="148" t="s">
        <v>386</v>
      </c>
      <c r="K99" s="244" t="s">
        <v>371</v>
      </c>
      <c r="L99" s="245">
        <v>5000000</v>
      </c>
      <c r="M99" s="245">
        <v>5000000</v>
      </c>
      <c r="N99" s="245">
        <v>5000000</v>
      </c>
      <c r="O99" s="150" t="s">
        <v>387</v>
      </c>
      <c r="P99" s="231" t="s">
        <v>784</v>
      </c>
    </row>
    <row r="100" spans="1:16" ht="79.150000000000006" customHeight="1" x14ac:dyDescent="0.25">
      <c r="A100" s="164">
        <v>93</v>
      </c>
      <c r="B100" s="149" t="s">
        <v>193</v>
      </c>
      <c r="C100" s="148" t="s">
        <v>726</v>
      </c>
      <c r="D100" s="195" t="s">
        <v>626</v>
      </c>
      <c r="E100" s="195" t="s">
        <v>616</v>
      </c>
      <c r="F100" s="195" t="s">
        <v>650</v>
      </c>
      <c r="G100" s="195" t="s">
        <v>624</v>
      </c>
      <c r="H100" s="244" t="s">
        <v>727</v>
      </c>
      <c r="I100" s="148" t="s">
        <v>194</v>
      </c>
      <c r="J100" s="148" t="s">
        <v>541</v>
      </c>
      <c r="K100" s="244" t="s">
        <v>637</v>
      </c>
      <c r="L100" s="245"/>
      <c r="M100" s="245"/>
      <c r="N100" s="245"/>
      <c r="O100" s="150" t="s">
        <v>483</v>
      </c>
      <c r="P100" s="231" t="s">
        <v>484</v>
      </c>
    </row>
    <row r="101" spans="1:16" ht="409.15" customHeight="1" x14ac:dyDescent="0.25">
      <c r="A101" s="164">
        <v>94</v>
      </c>
      <c r="B101" s="149" t="s">
        <v>639</v>
      </c>
      <c r="C101" s="148" t="s">
        <v>638</v>
      </c>
      <c r="D101" s="195" t="s">
        <v>626</v>
      </c>
      <c r="E101" s="195" t="s">
        <v>616</v>
      </c>
      <c r="F101" s="195" t="s">
        <v>617</v>
      </c>
      <c r="G101" s="195" t="s">
        <v>624</v>
      </c>
      <c r="H101" s="244" t="s">
        <v>486</v>
      </c>
      <c r="I101" s="148" t="s">
        <v>487</v>
      </c>
      <c r="J101" s="148" t="s">
        <v>488</v>
      </c>
      <c r="K101" s="244" t="s">
        <v>637</v>
      </c>
      <c r="L101" s="245">
        <v>18000000</v>
      </c>
      <c r="M101" s="245"/>
      <c r="N101" s="245"/>
      <c r="O101" s="150" t="s">
        <v>485</v>
      </c>
      <c r="P101" s="231" t="s">
        <v>728</v>
      </c>
    </row>
    <row r="102" spans="1:16" ht="43.15" customHeight="1" x14ac:dyDescent="0.25">
      <c r="A102" s="164">
        <v>95</v>
      </c>
      <c r="B102" s="149" t="s">
        <v>370</v>
      </c>
      <c r="C102" s="148" t="s">
        <v>56</v>
      </c>
      <c r="D102" s="195" t="s">
        <v>626</v>
      </c>
      <c r="E102" s="195" t="s">
        <v>616</v>
      </c>
      <c r="F102" s="195" t="s">
        <v>617</v>
      </c>
      <c r="G102" s="195" t="s">
        <v>624</v>
      </c>
      <c r="H102" s="244" t="s">
        <v>492</v>
      </c>
      <c r="I102" s="148" t="s">
        <v>57</v>
      </c>
      <c r="J102" s="148" t="s">
        <v>493</v>
      </c>
      <c r="K102" s="244" t="s">
        <v>489</v>
      </c>
      <c r="L102" s="245"/>
      <c r="M102" s="245"/>
      <c r="N102" s="245"/>
      <c r="O102" s="150" t="s">
        <v>491</v>
      </c>
      <c r="P102" s="231" t="s">
        <v>490</v>
      </c>
    </row>
    <row r="103" spans="1:16" ht="79.150000000000006" customHeight="1" x14ac:dyDescent="0.25">
      <c r="A103" s="164">
        <v>96</v>
      </c>
      <c r="B103" s="149" t="s">
        <v>58</v>
      </c>
      <c r="C103" s="148" t="s">
        <v>59</v>
      </c>
      <c r="D103" s="195" t="s">
        <v>626</v>
      </c>
      <c r="E103" s="195" t="s">
        <v>616</v>
      </c>
      <c r="F103" s="195" t="s">
        <v>619</v>
      </c>
      <c r="G103" s="195" t="s">
        <v>624</v>
      </c>
      <c r="H103" s="244" t="s">
        <v>492</v>
      </c>
      <c r="I103" s="148" t="s">
        <v>60</v>
      </c>
      <c r="J103" s="148" t="s">
        <v>493</v>
      </c>
      <c r="K103" s="244" t="s">
        <v>489</v>
      </c>
      <c r="L103" s="245"/>
      <c r="M103" s="245"/>
      <c r="N103" s="245"/>
      <c r="O103" s="150" t="s">
        <v>542</v>
      </c>
      <c r="P103" s="231" t="s">
        <v>490</v>
      </c>
    </row>
    <row r="104" spans="1:16" ht="277.14999999999998" customHeight="1" x14ac:dyDescent="0.25">
      <c r="A104" s="164">
        <v>97</v>
      </c>
      <c r="B104" s="149" t="s">
        <v>731</v>
      </c>
      <c r="C104" s="148" t="s">
        <v>729</v>
      </c>
      <c r="D104" s="195" t="s">
        <v>625</v>
      </c>
      <c r="E104" s="195" t="s">
        <v>632</v>
      </c>
      <c r="F104" s="195" t="s">
        <v>651</v>
      </c>
      <c r="G104" s="195" t="s">
        <v>624</v>
      </c>
      <c r="H104" s="244" t="s">
        <v>494</v>
      </c>
      <c r="I104" s="148" t="s">
        <v>734</v>
      </c>
      <c r="J104" s="148" t="s">
        <v>730</v>
      </c>
      <c r="K104" s="244" t="s">
        <v>72</v>
      </c>
      <c r="L104" s="245"/>
      <c r="M104" s="245"/>
      <c r="N104" s="245"/>
      <c r="O104" s="150" t="s">
        <v>286</v>
      </c>
      <c r="P104" s="231" t="s">
        <v>285</v>
      </c>
    </row>
    <row r="105" spans="1:16" ht="316.89999999999998" customHeight="1" x14ac:dyDescent="0.25">
      <c r="A105" s="164">
        <v>98</v>
      </c>
      <c r="B105" s="149" t="s">
        <v>733</v>
      </c>
      <c r="C105" s="148" t="s">
        <v>736</v>
      </c>
      <c r="D105" s="195" t="s">
        <v>625</v>
      </c>
      <c r="E105" s="195" t="s">
        <v>632</v>
      </c>
      <c r="F105" s="195" t="s">
        <v>732</v>
      </c>
      <c r="G105" s="195" t="s">
        <v>624</v>
      </c>
      <c r="H105" s="244" t="s">
        <v>494</v>
      </c>
      <c r="I105" s="148" t="s">
        <v>734</v>
      </c>
      <c r="J105" s="148" t="s">
        <v>360</v>
      </c>
      <c r="K105" s="244" t="s">
        <v>72</v>
      </c>
      <c r="L105" s="245"/>
      <c r="M105" s="245"/>
      <c r="N105" s="245"/>
      <c r="O105" s="150" t="s">
        <v>286</v>
      </c>
      <c r="P105" s="231" t="s">
        <v>285</v>
      </c>
    </row>
    <row r="106" spans="1:16" ht="343.15" customHeight="1" x14ac:dyDescent="0.25">
      <c r="A106" s="164">
        <v>99</v>
      </c>
      <c r="B106" s="149" t="s">
        <v>61</v>
      </c>
      <c r="C106" s="148" t="s">
        <v>195</v>
      </c>
      <c r="D106" s="195" t="s">
        <v>625</v>
      </c>
      <c r="E106" s="195" t="s">
        <v>627</v>
      </c>
      <c r="F106" s="195" t="s">
        <v>619</v>
      </c>
      <c r="G106" s="195" t="s">
        <v>624</v>
      </c>
      <c r="H106" s="244" t="s">
        <v>196</v>
      </c>
      <c r="I106" s="148" t="s">
        <v>531</v>
      </c>
      <c r="J106" s="148" t="s">
        <v>361</v>
      </c>
      <c r="K106" s="244" t="s">
        <v>72</v>
      </c>
      <c r="L106" s="245"/>
      <c r="M106" s="245"/>
      <c r="N106" s="245"/>
      <c r="O106" s="150" t="s">
        <v>288</v>
      </c>
      <c r="P106" s="231" t="s">
        <v>287</v>
      </c>
    </row>
    <row r="107" spans="1:16" ht="224.45" customHeight="1" x14ac:dyDescent="0.25">
      <c r="A107" s="164">
        <v>100</v>
      </c>
      <c r="B107" s="149" t="s">
        <v>62</v>
      </c>
      <c r="C107" s="148" t="s">
        <v>332</v>
      </c>
      <c r="D107" s="195" t="s">
        <v>625</v>
      </c>
      <c r="E107" s="195" t="s">
        <v>627</v>
      </c>
      <c r="F107" s="195" t="s">
        <v>75</v>
      </c>
      <c r="G107" s="195" t="s">
        <v>624</v>
      </c>
      <c r="H107" s="244" t="s">
        <v>197</v>
      </c>
      <c r="I107" s="148" t="s">
        <v>63</v>
      </c>
      <c r="J107" s="148" t="s">
        <v>362</v>
      </c>
      <c r="K107" s="244" t="s">
        <v>72</v>
      </c>
      <c r="L107" s="245"/>
      <c r="M107" s="245"/>
      <c r="N107" s="245"/>
      <c r="O107" s="150" t="s">
        <v>290</v>
      </c>
      <c r="P107" s="231" t="s">
        <v>289</v>
      </c>
    </row>
    <row r="108" spans="1:16" ht="184.9" customHeight="1" x14ac:dyDescent="0.25">
      <c r="A108" s="164">
        <v>101</v>
      </c>
      <c r="B108" s="149" t="s">
        <v>498</v>
      </c>
      <c r="C108" s="148" t="s">
        <v>497</v>
      </c>
      <c r="D108" s="195" t="s">
        <v>625</v>
      </c>
      <c r="E108" s="195" t="s">
        <v>631</v>
      </c>
      <c r="F108" s="195" t="s">
        <v>75</v>
      </c>
      <c r="G108" s="195" t="s">
        <v>624</v>
      </c>
      <c r="H108" s="244" t="s">
        <v>198</v>
      </c>
      <c r="I108" s="148" t="s">
        <v>499</v>
      </c>
      <c r="J108" s="148" t="s">
        <v>496</v>
      </c>
      <c r="K108" s="244" t="s">
        <v>72</v>
      </c>
      <c r="L108" s="245"/>
      <c r="M108" s="245"/>
      <c r="N108" s="245"/>
      <c r="O108" s="150" t="s">
        <v>292</v>
      </c>
      <c r="P108" s="231" t="s">
        <v>291</v>
      </c>
    </row>
    <row r="109" spans="1:16" ht="184.9" customHeight="1" x14ac:dyDescent="0.25">
      <c r="A109" s="164">
        <v>102</v>
      </c>
      <c r="B109" s="149" t="s">
        <v>539</v>
      </c>
      <c r="C109" s="148" t="s">
        <v>737</v>
      </c>
      <c r="D109" s="195" t="s">
        <v>625</v>
      </c>
      <c r="E109" s="195" t="s">
        <v>636</v>
      </c>
      <c r="F109" s="195" t="s">
        <v>651</v>
      </c>
      <c r="G109" s="195" t="s">
        <v>624</v>
      </c>
      <c r="H109" s="244" t="s">
        <v>494</v>
      </c>
      <c r="I109" s="148" t="s">
        <v>363</v>
      </c>
      <c r="J109" s="148" t="s">
        <v>368</v>
      </c>
      <c r="K109" s="244" t="s">
        <v>5</v>
      </c>
      <c r="L109" s="245"/>
      <c r="M109" s="245"/>
      <c r="N109" s="245"/>
      <c r="O109" s="160" t="s">
        <v>294</v>
      </c>
      <c r="P109" s="231" t="s">
        <v>293</v>
      </c>
    </row>
    <row r="110" spans="1:16" ht="224.45" customHeight="1" x14ac:dyDescent="0.25">
      <c r="A110" s="164">
        <v>103</v>
      </c>
      <c r="B110" s="149" t="s">
        <v>200</v>
      </c>
      <c r="C110" s="148" t="s">
        <v>802</v>
      </c>
      <c r="D110" s="195" t="s">
        <v>625</v>
      </c>
      <c r="E110" s="195" t="s">
        <v>632</v>
      </c>
      <c r="F110" s="195" t="s">
        <v>651</v>
      </c>
      <c r="G110" s="195" t="s">
        <v>624</v>
      </c>
      <c r="H110" s="244" t="s">
        <v>494</v>
      </c>
      <c r="I110" s="148" t="s">
        <v>495</v>
      </c>
      <c r="J110" s="148" t="s">
        <v>936</v>
      </c>
      <c r="K110" s="244" t="s">
        <v>5</v>
      </c>
      <c r="L110" s="245"/>
      <c r="M110" s="245"/>
      <c r="N110" s="245"/>
      <c r="O110" s="160" t="s">
        <v>295</v>
      </c>
      <c r="P110" s="231" t="s">
        <v>845</v>
      </c>
    </row>
    <row r="111" spans="1:16" ht="145.15" customHeight="1" x14ac:dyDescent="0.25">
      <c r="A111" s="164">
        <v>104</v>
      </c>
      <c r="B111" s="149" t="s">
        <v>201</v>
      </c>
      <c r="C111" s="148" t="s">
        <v>857</v>
      </c>
      <c r="D111" s="195" t="s">
        <v>625</v>
      </c>
      <c r="E111" s="195" t="s">
        <v>739</v>
      </c>
      <c r="F111" s="195" t="s">
        <v>740</v>
      </c>
      <c r="G111" s="195" t="s">
        <v>624</v>
      </c>
      <c r="H111" s="244" t="s">
        <v>494</v>
      </c>
      <c r="I111" s="148" t="s">
        <v>738</v>
      </c>
      <c r="J111" s="148" t="s">
        <v>937</v>
      </c>
      <c r="K111" s="244" t="s">
        <v>5</v>
      </c>
      <c r="L111" s="245"/>
      <c r="M111" s="245"/>
      <c r="N111" s="245"/>
      <c r="O111" s="160" t="s">
        <v>856</v>
      </c>
      <c r="P111" s="231" t="s">
        <v>845</v>
      </c>
    </row>
    <row r="112" spans="1:16" ht="145.15" customHeight="1" x14ac:dyDescent="0.25">
      <c r="A112" s="164">
        <v>105</v>
      </c>
      <c r="B112" s="149" t="s">
        <v>500</v>
      </c>
      <c r="C112" s="148" t="s">
        <v>501</v>
      </c>
      <c r="D112" s="195" t="s">
        <v>625</v>
      </c>
      <c r="E112" s="195" t="s">
        <v>616</v>
      </c>
      <c r="F112" s="195" t="s">
        <v>740</v>
      </c>
      <c r="G112" s="195" t="s">
        <v>624</v>
      </c>
      <c r="H112" s="244" t="s">
        <v>968</v>
      </c>
      <c r="I112" s="148" t="s">
        <v>504</v>
      </c>
      <c r="J112" s="148" t="s">
        <v>938</v>
      </c>
      <c r="K112" s="244" t="s">
        <v>5</v>
      </c>
      <c r="L112" s="245"/>
      <c r="M112" s="245"/>
      <c r="N112" s="245"/>
      <c r="O112" s="160" t="s">
        <v>296</v>
      </c>
      <c r="P112" s="231" t="s">
        <v>845</v>
      </c>
    </row>
    <row r="113" spans="1:17" ht="330" customHeight="1" x14ac:dyDescent="0.25">
      <c r="A113" s="164">
        <v>106</v>
      </c>
      <c r="B113" s="149" t="s">
        <v>64</v>
      </c>
      <c r="C113" s="148" t="s">
        <v>741</v>
      </c>
      <c r="D113" s="195" t="s">
        <v>625</v>
      </c>
      <c r="E113" s="195" t="s">
        <v>632</v>
      </c>
      <c r="F113" s="195" t="s">
        <v>651</v>
      </c>
      <c r="G113" s="195" t="s">
        <v>624</v>
      </c>
      <c r="H113" s="244" t="s">
        <v>199</v>
      </c>
      <c r="I113" s="148" t="s">
        <v>503</v>
      </c>
      <c r="J113" s="148" t="s">
        <v>938</v>
      </c>
      <c r="K113" s="244" t="s">
        <v>5</v>
      </c>
      <c r="L113" s="245"/>
      <c r="M113" s="245"/>
      <c r="N113" s="245"/>
      <c r="O113" s="160" t="s">
        <v>502</v>
      </c>
      <c r="P113" s="231" t="s">
        <v>845</v>
      </c>
    </row>
    <row r="114" spans="1:17" ht="264" customHeight="1" x14ac:dyDescent="0.25">
      <c r="A114" s="164">
        <v>107</v>
      </c>
      <c r="B114" s="149" t="s">
        <v>507</v>
      </c>
      <c r="C114" s="148" t="s">
        <v>506</v>
      </c>
      <c r="D114" s="195" t="s">
        <v>625</v>
      </c>
      <c r="E114" s="195" t="s">
        <v>632</v>
      </c>
      <c r="F114" s="195" t="s">
        <v>617</v>
      </c>
      <c r="G114" s="195" t="s">
        <v>624</v>
      </c>
      <c r="H114" s="244" t="s">
        <v>199</v>
      </c>
      <c r="I114" s="148" t="s">
        <v>505</v>
      </c>
      <c r="J114" s="148" t="s">
        <v>938</v>
      </c>
      <c r="K114" s="244" t="s">
        <v>5</v>
      </c>
      <c r="L114" s="245"/>
      <c r="M114" s="245"/>
      <c r="N114" s="245"/>
      <c r="O114" s="160" t="s">
        <v>508</v>
      </c>
      <c r="P114" s="231" t="s">
        <v>845</v>
      </c>
    </row>
    <row r="115" spans="1:17" ht="237.6" customHeight="1" x14ac:dyDescent="0.25">
      <c r="A115" s="164">
        <v>108</v>
      </c>
      <c r="B115" s="149" t="s">
        <v>510</v>
      </c>
      <c r="C115" s="148" t="s">
        <v>801</v>
      </c>
      <c r="D115" s="195" t="s">
        <v>625</v>
      </c>
      <c r="E115" s="195" t="s">
        <v>632</v>
      </c>
      <c r="F115" s="195" t="s">
        <v>617</v>
      </c>
      <c r="G115" s="195" t="s">
        <v>624</v>
      </c>
      <c r="H115" s="244" t="s">
        <v>199</v>
      </c>
      <c r="I115" s="148" t="s">
        <v>509</v>
      </c>
      <c r="J115" s="148" t="s">
        <v>939</v>
      </c>
      <c r="K115" s="244" t="s">
        <v>5</v>
      </c>
      <c r="L115" s="245"/>
      <c r="M115" s="245"/>
      <c r="N115" s="245"/>
      <c r="O115" s="160" t="s">
        <v>511</v>
      </c>
      <c r="P115" s="231" t="s">
        <v>845</v>
      </c>
    </row>
    <row r="116" spans="1:17" ht="198" customHeight="1" x14ac:dyDescent="0.25">
      <c r="A116" s="164">
        <v>109</v>
      </c>
      <c r="B116" s="149" t="s">
        <v>515</v>
      </c>
      <c r="C116" s="149" t="s">
        <v>514</v>
      </c>
      <c r="D116" s="195" t="s">
        <v>625</v>
      </c>
      <c r="E116" s="195" t="s">
        <v>627</v>
      </c>
      <c r="F116" s="195" t="s">
        <v>617</v>
      </c>
      <c r="G116" s="195" t="s">
        <v>624</v>
      </c>
      <c r="H116" s="244" t="s">
        <v>199</v>
      </c>
      <c r="I116" s="148" t="s">
        <v>512</v>
      </c>
      <c r="J116" s="148" t="s">
        <v>938</v>
      </c>
      <c r="K116" s="244" t="s">
        <v>5</v>
      </c>
      <c r="L116" s="245"/>
      <c r="M116" s="245"/>
      <c r="N116" s="245"/>
      <c r="O116" s="160" t="s">
        <v>513</v>
      </c>
      <c r="P116" s="231" t="s">
        <v>845</v>
      </c>
    </row>
    <row r="117" spans="1:17" ht="145.15" customHeight="1" x14ac:dyDescent="0.25">
      <c r="A117" s="164">
        <v>110</v>
      </c>
      <c r="B117" s="149" t="s">
        <v>65</v>
      </c>
      <c r="C117" s="148" t="s">
        <v>334</v>
      </c>
      <c r="D117" s="195" t="s">
        <v>625</v>
      </c>
      <c r="E117" s="195" t="s">
        <v>752</v>
      </c>
      <c r="F117" s="195" t="s">
        <v>617</v>
      </c>
      <c r="G117" s="195" t="s">
        <v>624</v>
      </c>
      <c r="H117" s="244" t="s">
        <v>66</v>
      </c>
      <c r="I117" s="148" t="s">
        <v>67</v>
      </c>
      <c r="J117" s="148" t="s">
        <v>365</v>
      </c>
      <c r="K117" s="244" t="s">
        <v>73</v>
      </c>
      <c r="L117" s="245"/>
      <c r="M117" s="245"/>
      <c r="N117" s="245"/>
      <c r="O117" s="150" t="s">
        <v>299</v>
      </c>
      <c r="P117" s="231" t="s">
        <v>298</v>
      </c>
    </row>
    <row r="118" spans="1:17" ht="211.15" customHeight="1" x14ac:dyDescent="0.25">
      <c r="A118" s="313">
        <v>111</v>
      </c>
      <c r="B118" s="149" t="s">
        <v>68</v>
      </c>
      <c r="C118" s="148" t="s">
        <v>335</v>
      </c>
      <c r="D118" s="244" t="s">
        <v>625</v>
      </c>
      <c r="E118" s="195" t="s">
        <v>752</v>
      </c>
      <c r="F118" s="244" t="s">
        <v>750</v>
      </c>
      <c r="G118" s="244" t="s">
        <v>624</v>
      </c>
      <c r="H118" s="244" t="s">
        <v>66</v>
      </c>
      <c r="I118" s="148" t="s">
        <v>67</v>
      </c>
      <c r="J118" s="148" t="s">
        <v>365</v>
      </c>
      <c r="K118" s="244" t="s">
        <v>73</v>
      </c>
      <c r="L118" s="245"/>
      <c r="M118" s="245"/>
      <c r="N118" s="245"/>
      <c r="O118" s="150" t="s">
        <v>300</v>
      </c>
      <c r="P118" s="231" t="s">
        <v>848</v>
      </c>
    </row>
    <row r="119" spans="1:17" ht="158.44999999999999" customHeight="1" x14ac:dyDescent="0.25">
      <c r="A119" s="313"/>
      <c r="B119" s="149" t="s">
        <v>69</v>
      </c>
      <c r="C119" s="148" t="s">
        <v>336</v>
      </c>
      <c r="D119" s="195" t="s">
        <v>625</v>
      </c>
      <c r="E119" s="195" t="s">
        <v>752</v>
      </c>
      <c r="F119" s="195" t="s">
        <v>750</v>
      </c>
      <c r="G119" s="195" t="s">
        <v>624</v>
      </c>
      <c r="H119" s="244" t="s">
        <v>70</v>
      </c>
      <c r="I119" s="148" t="s">
        <v>67</v>
      </c>
      <c r="J119" s="148" t="s">
        <v>365</v>
      </c>
      <c r="K119" s="244" t="s">
        <v>73</v>
      </c>
      <c r="L119" s="245"/>
      <c r="M119" s="245"/>
      <c r="N119" s="245"/>
      <c r="O119" s="150" t="s">
        <v>301</v>
      </c>
      <c r="P119" s="231" t="s">
        <v>298</v>
      </c>
    </row>
    <row r="120" spans="1:17" ht="13.15" customHeight="1" x14ac:dyDescent="0.25">
      <c r="A120" s="313"/>
      <c r="B120" s="302" t="s">
        <v>71</v>
      </c>
      <c r="C120" s="319" t="s">
        <v>743</v>
      </c>
      <c r="D120" s="314" t="s">
        <v>751</v>
      </c>
      <c r="E120" s="314" t="s">
        <v>752</v>
      </c>
      <c r="F120" s="314" t="s">
        <v>628</v>
      </c>
      <c r="G120" s="314" t="s">
        <v>624</v>
      </c>
      <c r="H120" s="301" t="s">
        <v>749</v>
      </c>
      <c r="I120" s="301" t="s">
        <v>67</v>
      </c>
      <c r="J120" s="302" t="s">
        <v>365</v>
      </c>
      <c r="K120" s="301" t="s">
        <v>73</v>
      </c>
      <c r="L120" s="321">
        <v>1275000</v>
      </c>
      <c r="M120" s="321">
        <v>2332000</v>
      </c>
      <c r="N120" s="321">
        <v>3388000</v>
      </c>
      <c r="O120" s="299" t="s">
        <v>302</v>
      </c>
      <c r="P120" s="317" t="s">
        <v>846</v>
      </c>
    </row>
    <row r="121" spans="1:17" ht="13.15" customHeight="1" x14ac:dyDescent="0.25">
      <c r="A121" s="313"/>
      <c r="B121" s="302"/>
      <c r="C121" s="320"/>
      <c r="D121" s="315"/>
      <c r="E121" s="315"/>
      <c r="F121" s="315"/>
      <c r="G121" s="315"/>
      <c r="H121" s="301"/>
      <c r="I121" s="301"/>
      <c r="J121" s="302"/>
      <c r="K121" s="301"/>
      <c r="L121" s="322"/>
      <c r="M121" s="322"/>
      <c r="N121" s="322"/>
      <c r="O121" s="299"/>
      <c r="P121" s="318"/>
    </row>
    <row r="122" spans="1:17" ht="79.150000000000006" customHeight="1" x14ac:dyDescent="0.25">
      <c r="A122" s="313"/>
      <c r="B122" s="302"/>
      <c r="C122" s="148" t="s">
        <v>745</v>
      </c>
      <c r="D122" s="315"/>
      <c r="E122" s="315"/>
      <c r="F122" s="315"/>
      <c r="G122" s="315"/>
      <c r="H122" s="301"/>
      <c r="I122" s="301"/>
      <c r="J122" s="302"/>
      <c r="K122" s="301"/>
      <c r="L122" s="245">
        <v>3300000</v>
      </c>
      <c r="M122" s="245">
        <v>2100000</v>
      </c>
      <c r="N122" s="245">
        <v>1300000</v>
      </c>
      <c r="O122" s="299"/>
      <c r="P122" s="231" t="s">
        <v>744</v>
      </c>
    </row>
    <row r="123" spans="1:17" ht="79.150000000000006" customHeight="1" x14ac:dyDescent="0.25">
      <c r="A123" s="250">
        <v>112</v>
      </c>
      <c r="B123" s="302"/>
      <c r="C123" s="148" t="s">
        <v>748</v>
      </c>
      <c r="D123" s="315"/>
      <c r="E123" s="315"/>
      <c r="F123" s="315"/>
      <c r="G123" s="315"/>
      <c r="H123" s="301"/>
      <c r="I123" s="301"/>
      <c r="J123" s="302"/>
      <c r="K123" s="301"/>
      <c r="L123" s="245">
        <v>465100</v>
      </c>
      <c r="M123" s="245">
        <v>485400</v>
      </c>
      <c r="N123" s="245">
        <v>485400</v>
      </c>
      <c r="O123" s="299"/>
      <c r="P123" s="231" t="s">
        <v>747</v>
      </c>
    </row>
    <row r="124" spans="1:17" ht="79.150000000000006" customHeight="1" x14ac:dyDescent="0.25">
      <c r="A124" s="164">
        <v>113</v>
      </c>
      <c r="B124" s="302"/>
      <c r="C124" s="148" t="s">
        <v>947</v>
      </c>
      <c r="D124" s="316"/>
      <c r="E124" s="316"/>
      <c r="F124" s="316"/>
      <c r="G124" s="316"/>
      <c r="H124" s="301"/>
      <c r="I124" s="301"/>
      <c r="J124" s="302"/>
      <c r="K124" s="301"/>
      <c r="L124" s="245">
        <v>0</v>
      </c>
      <c r="M124" s="245">
        <v>400000</v>
      </c>
      <c r="N124" s="245">
        <v>448000</v>
      </c>
      <c r="O124" s="299"/>
      <c r="P124" s="231" t="s">
        <v>746</v>
      </c>
    </row>
    <row r="125" spans="1:17" ht="109.15" customHeight="1" x14ac:dyDescent="0.25">
      <c r="A125" s="251">
        <v>114</v>
      </c>
      <c r="B125" s="252" t="s">
        <v>12</v>
      </c>
      <c r="C125" s="253" t="s">
        <v>333</v>
      </c>
      <c r="D125" s="195" t="s">
        <v>625</v>
      </c>
      <c r="E125" s="195" t="s">
        <v>752</v>
      </c>
      <c r="F125" s="195" t="s">
        <v>75</v>
      </c>
      <c r="G125" s="195" t="s">
        <v>624</v>
      </c>
      <c r="H125" s="195" t="s">
        <v>202</v>
      </c>
      <c r="I125" s="253" t="s">
        <v>847</v>
      </c>
      <c r="J125" s="253" t="s">
        <v>364</v>
      </c>
      <c r="K125" s="195" t="s">
        <v>203</v>
      </c>
      <c r="L125" s="254"/>
      <c r="M125" s="255"/>
      <c r="N125" s="254"/>
      <c r="O125" s="163" t="s">
        <v>297</v>
      </c>
      <c r="P125" s="232" t="s">
        <v>935</v>
      </c>
      <c r="Q125" s="249"/>
    </row>
    <row r="126" spans="1:17" ht="200.45" customHeight="1" x14ac:dyDescent="0.25">
      <c r="A126" s="164">
        <v>115</v>
      </c>
      <c r="B126" s="256" t="s">
        <v>204</v>
      </c>
      <c r="C126" s="148" t="s">
        <v>518</v>
      </c>
      <c r="D126" s="195" t="s">
        <v>625</v>
      </c>
      <c r="E126" s="195" t="s">
        <v>752</v>
      </c>
      <c r="F126" s="195" t="s">
        <v>617</v>
      </c>
      <c r="G126" s="195" t="s">
        <v>624</v>
      </c>
      <c r="H126" s="244" t="s">
        <v>516</v>
      </c>
      <c r="I126" s="148" t="s">
        <v>517</v>
      </c>
      <c r="J126" s="148" t="s">
        <v>366</v>
      </c>
      <c r="K126" s="244" t="s">
        <v>205</v>
      </c>
      <c r="L126" s="245"/>
      <c r="M126" s="245"/>
      <c r="N126" s="245"/>
      <c r="O126" s="150" t="s">
        <v>304</v>
      </c>
      <c r="P126" s="231" t="s">
        <v>303</v>
      </c>
      <c r="Q126" s="249"/>
    </row>
    <row r="127" spans="1:17" ht="81.599999999999994" customHeight="1" x14ac:dyDescent="0.25">
      <c r="A127" s="164">
        <v>116</v>
      </c>
      <c r="B127" s="149" t="s">
        <v>206</v>
      </c>
      <c r="C127" s="148" t="s">
        <v>207</v>
      </c>
      <c r="D127" s="244" t="s">
        <v>625</v>
      </c>
      <c r="E127" s="244" t="s">
        <v>752</v>
      </c>
      <c r="F127" s="244" t="s">
        <v>651</v>
      </c>
      <c r="G127" s="244" t="s">
        <v>624</v>
      </c>
      <c r="H127" s="244" t="s">
        <v>208</v>
      </c>
      <c r="I127" s="148" t="s">
        <v>209</v>
      </c>
      <c r="J127" s="148" t="s">
        <v>367</v>
      </c>
      <c r="K127" s="244" t="s">
        <v>205</v>
      </c>
      <c r="L127" s="245"/>
      <c r="M127" s="245"/>
      <c r="N127" s="245"/>
      <c r="O127" s="150" t="s">
        <v>305</v>
      </c>
      <c r="P127" s="231" t="s">
        <v>303</v>
      </c>
    </row>
    <row r="128" spans="1:17" ht="79.900000000000006" customHeight="1" x14ac:dyDescent="0.25">
      <c r="A128" s="164">
        <v>117</v>
      </c>
      <c r="B128" s="149" t="s">
        <v>891</v>
      </c>
      <c r="C128" s="148" t="s">
        <v>893</v>
      </c>
      <c r="D128" s="244" t="s">
        <v>625</v>
      </c>
      <c r="E128" s="244" t="s">
        <v>631</v>
      </c>
      <c r="F128" s="244" t="s">
        <v>628</v>
      </c>
      <c r="G128" s="244" t="s">
        <v>624</v>
      </c>
      <c r="H128" s="244" t="s">
        <v>895</v>
      </c>
      <c r="I128" s="148" t="s">
        <v>892</v>
      </c>
      <c r="J128" s="148" t="s">
        <v>894</v>
      </c>
      <c r="K128" s="244" t="s">
        <v>3</v>
      </c>
      <c r="L128" s="245">
        <v>40000</v>
      </c>
      <c r="M128" s="245">
        <v>60000</v>
      </c>
      <c r="N128" s="245">
        <v>100000</v>
      </c>
      <c r="O128" s="150" t="s">
        <v>217</v>
      </c>
      <c r="P128" s="231" t="s">
        <v>890</v>
      </c>
    </row>
    <row r="129" spans="1:16" ht="318.60000000000002" customHeight="1" x14ac:dyDescent="0.25">
      <c r="A129" s="164">
        <v>118</v>
      </c>
      <c r="B129" s="149" t="s">
        <v>897</v>
      </c>
      <c r="C129" s="148" t="s">
        <v>903</v>
      </c>
      <c r="D129" s="244" t="s">
        <v>625</v>
      </c>
      <c r="E129" s="244" t="s">
        <v>627</v>
      </c>
      <c r="F129" s="244" t="s">
        <v>628</v>
      </c>
      <c r="G129" s="244" t="s">
        <v>624</v>
      </c>
      <c r="H129" s="244" t="s">
        <v>898</v>
      </c>
      <c r="I129" s="244" t="s">
        <v>904</v>
      </c>
      <c r="J129" s="148" t="s">
        <v>905</v>
      </c>
      <c r="K129" s="244" t="s">
        <v>906</v>
      </c>
      <c r="L129" s="245">
        <v>571300</v>
      </c>
      <c r="M129" s="245">
        <v>821300</v>
      </c>
      <c r="N129" s="245">
        <v>821300</v>
      </c>
      <c r="O129" s="150" t="s">
        <v>907</v>
      </c>
      <c r="P129" s="231" t="s">
        <v>898</v>
      </c>
    </row>
    <row r="130" spans="1:16" ht="408.6" customHeight="1" thickBot="1" x14ac:dyDescent="0.3">
      <c r="A130" s="257">
        <v>119</v>
      </c>
      <c r="B130" s="258" t="s">
        <v>912</v>
      </c>
      <c r="C130" s="259" t="s">
        <v>914</v>
      </c>
      <c r="D130" s="238" t="s">
        <v>626</v>
      </c>
      <c r="E130" s="238" t="s">
        <v>627</v>
      </c>
      <c r="F130" s="238" t="s">
        <v>628</v>
      </c>
      <c r="G130" s="238" t="s">
        <v>624</v>
      </c>
      <c r="H130" s="238" t="s">
        <v>909</v>
      </c>
      <c r="I130" s="259" t="s">
        <v>910</v>
      </c>
      <c r="J130" s="259" t="s">
        <v>911</v>
      </c>
      <c r="K130" s="238" t="s">
        <v>664</v>
      </c>
      <c r="L130" s="260">
        <v>11710000</v>
      </c>
      <c r="M130" s="260">
        <v>15660000</v>
      </c>
      <c r="N130" s="260">
        <v>25574000</v>
      </c>
      <c r="O130" s="261" t="s">
        <v>913</v>
      </c>
      <c r="P130" s="161" t="s">
        <v>908</v>
      </c>
    </row>
    <row r="131" spans="1:16" ht="21" customHeight="1" x14ac:dyDescent="0.25">
      <c r="A131" s="262"/>
      <c r="B131" s="234"/>
    </row>
    <row r="132" spans="1:16" ht="21" customHeight="1" x14ac:dyDescent="0.25">
      <c r="A132" s="262"/>
    </row>
    <row r="133" spans="1:16" ht="28.9" customHeight="1" x14ac:dyDescent="0.25">
      <c r="J133" s="159" t="s">
        <v>404</v>
      </c>
      <c r="L133" s="249">
        <f>SUM(L5:L130)-L7-L83</f>
        <v>680327671.20000017</v>
      </c>
      <c r="M133" s="249">
        <f t="shared" ref="M133:N133" si="1">SUM(M5:M130)-M7-M83</f>
        <v>640104081.79999983</v>
      </c>
      <c r="N133" s="249">
        <f t="shared" si="1"/>
        <v>651801975.89999986</v>
      </c>
    </row>
    <row r="136" spans="1:16" x14ac:dyDescent="0.25">
      <c r="M136" s="263"/>
      <c r="N136" s="263"/>
    </row>
    <row r="138" spans="1:16" x14ac:dyDescent="0.25">
      <c r="L138" s="249"/>
      <c r="M138" s="249"/>
      <c r="N138" s="249"/>
    </row>
    <row r="139" spans="1:16" x14ac:dyDescent="0.25">
      <c r="L139" s="249"/>
    </row>
    <row r="140" spans="1:16" x14ac:dyDescent="0.25">
      <c r="B140" s="234"/>
      <c r="C140" s="234"/>
      <c r="I140" s="234"/>
      <c r="J140" s="234"/>
      <c r="L140" s="249"/>
      <c r="O140" s="234"/>
      <c r="P140" s="234"/>
    </row>
    <row r="141" spans="1:16" x14ac:dyDescent="0.25">
      <c r="L141" s="249"/>
    </row>
  </sheetData>
  <autoFilter ref="A2:P133"/>
  <customSheetViews>
    <customSheetView guid="{0579DC6C-7CAA-48EB-A238-9729EC75B93D}" scale="65" showPageBreaks="1" showAutoFilter="1" view="pageBreakPreview" topLeftCell="B1">
      <pane ySplit="2" topLeftCell="A98" activePane="bottomLeft" state="frozenSplit"/>
      <selection pane="bottomLeft" activeCell="G98" sqref="G98"/>
      <pageMargins left="0.7" right="0.7" top="0.75" bottom="0.75" header="0.3" footer="0.3"/>
      <pageSetup paperSize="9" scale="41" orientation="landscape" r:id="rId1"/>
      <autoFilter ref="A2:J106"/>
    </customSheetView>
  </customSheetViews>
  <mergeCells count="43">
    <mergeCell ref="P120:P121"/>
    <mergeCell ref="J120:J124"/>
    <mergeCell ref="K120:K124"/>
    <mergeCell ref="O120:O124"/>
    <mergeCell ref="C120:C121"/>
    <mergeCell ref="L120:L121"/>
    <mergeCell ref="M120:M121"/>
    <mergeCell ref="N120:N121"/>
    <mergeCell ref="G120:G124"/>
    <mergeCell ref="H120:H124"/>
    <mergeCell ref="I120:I124"/>
    <mergeCell ref="B120:B124"/>
    <mergeCell ref="A118:A122"/>
    <mergeCell ref="D120:D124"/>
    <mergeCell ref="E120:E124"/>
    <mergeCell ref="F120:F124"/>
    <mergeCell ref="B3:B4"/>
    <mergeCell ref="C3:C4"/>
    <mergeCell ref="D3:G3"/>
    <mergeCell ref="H3:H4"/>
    <mergeCell ref="P3:P4"/>
    <mergeCell ref="J3:J4"/>
    <mergeCell ref="K3:K4"/>
    <mergeCell ref="L3:L4"/>
    <mergeCell ref="M3:M4"/>
    <mergeCell ref="N3:N4"/>
    <mergeCell ref="O3:O4"/>
    <mergeCell ref="A83:A86"/>
    <mergeCell ref="A1:I1"/>
    <mergeCell ref="J1:P1"/>
    <mergeCell ref="O83:O86"/>
    <mergeCell ref="P83:P86"/>
    <mergeCell ref="G83:G86"/>
    <mergeCell ref="H83:H86"/>
    <mergeCell ref="I83:I86"/>
    <mergeCell ref="J83:J86"/>
    <mergeCell ref="K83:K86"/>
    <mergeCell ref="C83:C86"/>
    <mergeCell ref="D83:D86"/>
    <mergeCell ref="E83:E86"/>
    <mergeCell ref="F83:F86"/>
    <mergeCell ref="I3:I4"/>
    <mergeCell ref="A3:A4"/>
  </mergeCells>
  <hyperlinks>
    <hyperlink ref="O6" r:id="rId2"/>
    <hyperlink ref="O5" r:id="rId3"/>
    <hyperlink ref="O8" r:id="rId4"/>
    <hyperlink ref="O7" r:id="rId5"/>
    <hyperlink ref="O9" r:id="rId6"/>
    <hyperlink ref="O10" r:id="rId7"/>
    <hyperlink ref="O11" r:id="rId8"/>
    <hyperlink ref="O12" r:id="rId9"/>
    <hyperlink ref="O13" r:id="rId10"/>
    <hyperlink ref="O14" r:id="rId11"/>
    <hyperlink ref="O16" r:id="rId12"/>
    <hyperlink ref="O15" r:id="rId13"/>
    <hyperlink ref="O17" r:id="rId14"/>
    <hyperlink ref="O18" r:id="rId15"/>
    <hyperlink ref="O21" r:id="rId16"/>
    <hyperlink ref="O23" r:id="rId17"/>
    <hyperlink ref="O22" r:id="rId18"/>
    <hyperlink ref="O24" r:id="rId19"/>
    <hyperlink ref="O25" r:id="rId20"/>
    <hyperlink ref="O26" r:id="rId21"/>
    <hyperlink ref="O27" r:id="rId22"/>
    <hyperlink ref="O28" r:id="rId23"/>
    <hyperlink ref="O29" r:id="rId24"/>
    <hyperlink ref="O30" r:id="rId25"/>
    <hyperlink ref="O31" r:id="rId26"/>
    <hyperlink ref="O33" r:id="rId27"/>
    <hyperlink ref="O34" r:id="rId28"/>
    <hyperlink ref="O35" r:id="rId29"/>
    <hyperlink ref="O36" r:id="rId30"/>
    <hyperlink ref="O37" r:id="rId31"/>
    <hyperlink ref="O38" r:id="rId32"/>
    <hyperlink ref="O39" r:id="rId33" location="!ru/" display="https://www.gisip.ru/#!ru/"/>
    <hyperlink ref="O41" r:id="rId34"/>
    <hyperlink ref="O42" r:id="rId35"/>
    <hyperlink ref="O44" r:id="rId36"/>
    <hyperlink ref="O46" r:id="rId37"/>
    <hyperlink ref="O47" r:id="rId38"/>
    <hyperlink ref="O48" r:id="rId39"/>
    <hyperlink ref="O127" r:id="rId40"/>
    <hyperlink ref="O126" r:id="rId41"/>
    <hyperlink ref="O73" r:id="rId42"/>
    <hyperlink ref="O72" r:id="rId43"/>
    <hyperlink ref="O71" r:id="rId44"/>
    <hyperlink ref="O70" r:id="rId45"/>
    <hyperlink ref="O69" r:id="rId46"/>
    <hyperlink ref="O74" r:id="rId47"/>
    <hyperlink ref="O117" r:id="rId48"/>
    <hyperlink ref="O118" r:id="rId49"/>
    <hyperlink ref="O119" r:id="rId50"/>
    <hyperlink ref="O120" r:id="rId51"/>
    <hyperlink ref="O125" r:id="rId52"/>
    <hyperlink ref="O104" r:id="rId53"/>
    <hyperlink ref="O49" r:id="rId54"/>
    <hyperlink ref="O50" r:id="rId55"/>
    <hyperlink ref="O51" r:id="rId56"/>
    <hyperlink ref="O52" r:id="rId57"/>
    <hyperlink ref="O53" r:id="rId58"/>
    <hyperlink ref="O54" r:id="rId59"/>
    <hyperlink ref="O55" r:id="rId60"/>
    <hyperlink ref="O56" r:id="rId61"/>
    <hyperlink ref="O63" r:id="rId62"/>
    <hyperlink ref="O65" r:id="rId63" display="http://www.minkavkaz.gov.ru/ministry/activities/government-programs-fcp/46/"/>
    <hyperlink ref="O66" r:id="rId64"/>
    <hyperlink ref="O67" r:id="rId65"/>
    <hyperlink ref="O68" r:id="rId66"/>
    <hyperlink ref="O110" r:id="rId67"/>
    <hyperlink ref="O109" r:id="rId68"/>
    <hyperlink ref="O79" r:id="rId69"/>
    <hyperlink ref="O83" r:id="rId70"/>
    <hyperlink ref="O100" r:id="rId71"/>
    <hyperlink ref="O102" r:id="rId72"/>
    <hyperlink ref="O106" r:id="rId73"/>
    <hyperlink ref="O107" r:id="rId74"/>
    <hyperlink ref="O108" r:id="rId75"/>
    <hyperlink ref="O112" r:id="rId76"/>
    <hyperlink ref="O20" r:id="rId77"/>
    <hyperlink ref="O32" r:id="rId78"/>
    <hyperlink ref="O93" r:id="rId79"/>
    <hyperlink ref="O92" r:id="rId80"/>
    <hyperlink ref="O101" r:id="rId81"/>
    <hyperlink ref="O113" r:id="rId82"/>
    <hyperlink ref="O114" r:id="rId83"/>
    <hyperlink ref="O115" r:id="rId84"/>
    <hyperlink ref="O116" r:id="rId85"/>
    <hyperlink ref="O58" r:id="rId86"/>
    <hyperlink ref="O59" r:id="rId87"/>
    <hyperlink ref="O62" r:id="rId88"/>
    <hyperlink ref="O103" r:id="rId89"/>
    <hyperlink ref="O111" r:id="rId90" display="https://www.mspbank.ru/credit/"/>
    <hyperlink ref="O75" r:id="rId91"/>
    <hyperlink ref="O76" r:id="rId92"/>
    <hyperlink ref="O77" r:id="rId93"/>
    <hyperlink ref="O57" r:id="rId94"/>
    <hyperlink ref="O19" r:id="rId95"/>
    <hyperlink ref="O40" r:id="rId96"/>
    <hyperlink ref="O45" r:id="rId97"/>
    <hyperlink ref="O64" r:id="rId98"/>
    <hyperlink ref="O87" r:id="rId99"/>
    <hyperlink ref="O96" r:id="rId100"/>
    <hyperlink ref="O97" r:id="rId101"/>
    <hyperlink ref="O98" r:id="rId102"/>
    <hyperlink ref="O105" r:id="rId103"/>
    <hyperlink ref="O99" r:id="rId104"/>
    <hyperlink ref="O78" r:id="rId105"/>
    <hyperlink ref="O82" r:id="rId106"/>
    <hyperlink ref="O94" r:id="rId107"/>
    <hyperlink ref="O60" r:id="rId108"/>
    <hyperlink ref="O61" r:id="rId109"/>
    <hyperlink ref="O128" r:id="rId110"/>
    <hyperlink ref="P129" r:id="rId111" display="consultantplus://offline/ref=F464304602F6F5C08FE37F5EA89C6679212997A776002B837BEAAF3B9D3CCC26BD1A482B77E29B71533DB0F6C5B6dDI"/>
    <hyperlink ref="O129" r:id="rId112"/>
    <hyperlink ref="O130" r:id="rId113"/>
  </hyperlinks>
  <pageMargins left="0.70866141732283472" right="0.70866141732283472" top="0.74803149606299213" bottom="0.15748031496062992" header="0.31496062992125984" footer="0.31496062992125984"/>
  <pageSetup paperSize="9" scale="32" fitToHeight="0" orientation="landscape" r:id="rId114"/>
  <rowBreaks count="3" manualBreakCount="3">
    <brk id="9" max="15" man="1"/>
    <brk id="15" max="15" man="1"/>
    <brk id="20"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74"/>
  <sheetViews>
    <sheetView view="pageBreakPreview" zoomScale="60" zoomScaleNormal="51" workbookViewId="0">
      <pane xSplit="2" ySplit="4" topLeftCell="C14" activePane="bottomRight" state="frozenSplit"/>
      <selection pane="topRight" activeCell="C1" sqref="C1"/>
      <selection pane="bottomLeft" activeCell="A5" sqref="A5"/>
      <selection pane="bottomRight" activeCell="J30" sqref="J30"/>
    </sheetView>
  </sheetViews>
  <sheetFormatPr defaultColWidth="9.140625" defaultRowHeight="15.75" x14ac:dyDescent="0.25"/>
  <cols>
    <col min="1" max="1" width="2.7109375" style="1" customWidth="1"/>
    <col min="2" max="2" width="38" style="5" customWidth="1"/>
    <col min="3" max="3" width="15.7109375" style="4" customWidth="1"/>
    <col min="4" max="4" width="15" style="4" customWidth="1"/>
    <col min="5" max="5" width="14.140625" style="4" customWidth="1"/>
    <col min="6" max="8" width="13.28515625" style="4" customWidth="1"/>
    <col min="9" max="9" width="13.7109375" style="4" customWidth="1"/>
    <col min="10" max="10" width="14.140625" style="4" customWidth="1"/>
    <col min="11" max="11" width="15.28515625" style="4" customWidth="1"/>
    <col min="12" max="13" width="14.7109375" style="4" customWidth="1"/>
    <col min="14" max="14" width="16.7109375" style="4" customWidth="1"/>
    <col min="15" max="17" width="13.28515625" style="4" customWidth="1"/>
    <col min="18" max="18" width="15.140625" style="4" customWidth="1"/>
    <col min="19" max="23" width="13.28515625" style="4" customWidth="1"/>
    <col min="24" max="26" width="9.85546875" style="4" customWidth="1"/>
    <col min="27" max="27" width="10.7109375" style="4" customWidth="1"/>
    <col min="28" max="29" width="9.85546875" style="4" customWidth="1"/>
    <col min="30" max="30" width="14.7109375" style="4" customWidth="1"/>
    <col min="31" max="31" width="13.28515625" style="4" customWidth="1"/>
    <col min="32" max="32" width="12.140625" style="4" customWidth="1"/>
    <col min="33" max="33" width="14.7109375" style="4" customWidth="1"/>
    <col min="34" max="35" width="15.7109375" style="4" customWidth="1"/>
    <col min="36" max="38" width="12.7109375" style="4" customWidth="1"/>
    <col min="39" max="42" width="14.7109375" style="4" customWidth="1"/>
    <col min="43" max="43" width="15.28515625" style="4" customWidth="1"/>
    <col min="44" max="44" width="17.42578125" style="4" customWidth="1"/>
    <col min="45" max="45" width="11.85546875" style="1" customWidth="1"/>
    <col min="46" max="46" width="10.7109375" style="1" customWidth="1"/>
    <col min="47" max="47" width="11.7109375" style="1" customWidth="1"/>
    <col min="48" max="16384" width="9.140625" style="1"/>
  </cols>
  <sheetData>
    <row r="1" spans="2:47" ht="16.5" thickBot="1" x14ac:dyDescent="0.3">
      <c r="B1" s="5" t="s">
        <v>425</v>
      </c>
    </row>
    <row r="2" spans="2:47" s="2" customFormat="1" ht="15.6" customHeight="1" x14ac:dyDescent="0.25">
      <c r="B2" s="323" t="s">
        <v>1</v>
      </c>
      <c r="C2" s="323" t="s">
        <v>970</v>
      </c>
      <c r="D2" s="324"/>
      <c r="E2" s="325"/>
      <c r="F2" s="334" t="s">
        <v>79</v>
      </c>
      <c r="G2" s="335"/>
      <c r="H2" s="336"/>
      <c r="I2" s="335" t="s">
        <v>788</v>
      </c>
      <c r="J2" s="335"/>
      <c r="K2" s="335"/>
      <c r="L2" s="334" t="s">
        <v>91</v>
      </c>
      <c r="M2" s="335"/>
      <c r="N2" s="336"/>
      <c r="O2" s="331" t="s">
        <v>80</v>
      </c>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23" t="s">
        <v>426</v>
      </c>
      <c r="AQ2" s="324"/>
      <c r="AR2" s="325"/>
      <c r="AS2" s="323" t="s">
        <v>211</v>
      </c>
      <c r="AT2" s="324"/>
      <c r="AU2" s="325"/>
    </row>
    <row r="3" spans="2:47" s="2" customFormat="1" ht="97.9" customHeight="1" x14ac:dyDescent="0.25">
      <c r="B3" s="332"/>
      <c r="C3" s="326"/>
      <c r="D3" s="327"/>
      <c r="E3" s="328"/>
      <c r="F3" s="337"/>
      <c r="G3" s="338"/>
      <c r="H3" s="339"/>
      <c r="I3" s="338"/>
      <c r="J3" s="338"/>
      <c r="K3" s="338"/>
      <c r="L3" s="337"/>
      <c r="M3" s="338"/>
      <c r="N3" s="339"/>
      <c r="O3" s="340" t="s">
        <v>83</v>
      </c>
      <c r="P3" s="329"/>
      <c r="Q3" s="329"/>
      <c r="R3" s="329" t="s">
        <v>781</v>
      </c>
      <c r="S3" s="329"/>
      <c r="T3" s="329"/>
      <c r="U3" s="329" t="s">
        <v>85</v>
      </c>
      <c r="V3" s="329"/>
      <c r="W3" s="329"/>
      <c r="X3" s="329" t="s">
        <v>93</v>
      </c>
      <c r="Y3" s="329"/>
      <c r="Z3" s="329"/>
      <c r="AA3" s="329" t="s">
        <v>81</v>
      </c>
      <c r="AB3" s="329"/>
      <c r="AC3" s="329"/>
      <c r="AD3" s="329" t="s">
        <v>86</v>
      </c>
      <c r="AE3" s="329"/>
      <c r="AF3" s="329"/>
      <c r="AG3" s="329" t="s">
        <v>423</v>
      </c>
      <c r="AH3" s="329"/>
      <c r="AI3" s="329"/>
      <c r="AJ3" s="329" t="s">
        <v>534</v>
      </c>
      <c r="AK3" s="329"/>
      <c r="AL3" s="330"/>
      <c r="AM3" s="329" t="s">
        <v>75</v>
      </c>
      <c r="AN3" s="329"/>
      <c r="AO3" s="330"/>
      <c r="AP3" s="326"/>
      <c r="AQ3" s="327"/>
      <c r="AR3" s="328"/>
      <c r="AS3" s="326"/>
      <c r="AT3" s="327"/>
      <c r="AU3" s="328"/>
    </row>
    <row r="4" spans="2:47" s="2" customFormat="1" ht="16.5" thickBot="1" x14ac:dyDescent="0.3">
      <c r="B4" s="333"/>
      <c r="C4" s="10">
        <v>2019</v>
      </c>
      <c r="D4" s="11">
        <v>2020</v>
      </c>
      <c r="E4" s="265">
        <v>2021</v>
      </c>
      <c r="F4" s="17">
        <v>2019</v>
      </c>
      <c r="G4" s="82">
        <v>2020</v>
      </c>
      <c r="H4" s="18">
        <v>2021</v>
      </c>
      <c r="I4" s="10">
        <v>2019</v>
      </c>
      <c r="J4" s="11">
        <v>2020</v>
      </c>
      <c r="K4" s="186">
        <v>2021</v>
      </c>
      <c r="L4" s="17">
        <v>2019</v>
      </c>
      <c r="M4" s="82">
        <v>2020</v>
      </c>
      <c r="N4" s="18">
        <v>2021</v>
      </c>
      <c r="O4" s="84">
        <v>2019</v>
      </c>
      <c r="P4" s="82">
        <v>2020</v>
      </c>
      <c r="Q4" s="82">
        <v>2021</v>
      </c>
      <c r="R4" s="82">
        <v>2019</v>
      </c>
      <c r="S4" s="82">
        <v>2020</v>
      </c>
      <c r="T4" s="82">
        <v>2021</v>
      </c>
      <c r="U4" s="82">
        <v>2019</v>
      </c>
      <c r="V4" s="82">
        <v>2020</v>
      </c>
      <c r="W4" s="82">
        <v>2021</v>
      </c>
      <c r="X4" s="82">
        <v>2019</v>
      </c>
      <c r="Y4" s="82">
        <v>2020</v>
      </c>
      <c r="Z4" s="82">
        <v>2021</v>
      </c>
      <c r="AA4" s="82">
        <v>2019</v>
      </c>
      <c r="AB4" s="82">
        <v>2020</v>
      </c>
      <c r="AC4" s="82">
        <v>2021</v>
      </c>
      <c r="AD4" s="82">
        <v>2019</v>
      </c>
      <c r="AE4" s="82">
        <v>2020</v>
      </c>
      <c r="AF4" s="82">
        <v>2021</v>
      </c>
      <c r="AG4" s="82">
        <v>2019</v>
      </c>
      <c r="AH4" s="82">
        <v>2020</v>
      </c>
      <c r="AI4" s="82">
        <v>2021</v>
      </c>
      <c r="AJ4" s="82">
        <v>2019</v>
      </c>
      <c r="AK4" s="82">
        <v>2020</v>
      </c>
      <c r="AL4" s="83">
        <v>2021</v>
      </c>
      <c r="AM4" s="82">
        <v>2019</v>
      </c>
      <c r="AN4" s="82">
        <v>2020</v>
      </c>
      <c r="AO4" s="83">
        <v>2021</v>
      </c>
      <c r="AP4" s="17">
        <v>2019</v>
      </c>
      <c r="AQ4" s="82">
        <v>2020</v>
      </c>
      <c r="AR4" s="18">
        <v>2021</v>
      </c>
      <c r="AS4" s="17">
        <v>2019</v>
      </c>
      <c r="AT4" s="82">
        <v>2020</v>
      </c>
      <c r="AU4" s="18">
        <v>2021</v>
      </c>
    </row>
    <row r="5" spans="2:47" s="30" customFormat="1" ht="16.5" x14ac:dyDescent="0.25">
      <c r="B5" s="19" t="s">
        <v>3</v>
      </c>
      <c r="C5" s="107">
        <f>F5+I5+L5+O5+R5+U5+X5+AA5+AD5+AG5+AJ5+AM5+AP5+AS5</f>
        <v>25261520.600000001</v>
      </c>
      <c r="D5" s="110">
        <f t="shared" ref="D5:E5" si="0">G5+J5+M5+P5+S5+V5+Y5+AB5+AE5+AH5+AK5+AN5+AQ5+AT5</f>
        <v>9114220.5999999996</v>
      </c>
      <c r="E5" s="111">
        <f t="shared" si="0"/>
        <v>10903220.6</v>
      </c>
      <c r="F5" s="158">
        <f>'Акт. перечень'!L6</f>
        <v>25221520.600000001</v>
      </c>
      <c r="G5" s="110">
        <f>'Акт. перечень'!M6</f>
        <v>9054220.5999999996</v>
      </c>
      <c r="H5" s="158">
        <f>'Акт. перечень'!N6</f>
        <v>10803220.6</v>
      </c>
      <c r="I5" s="107"/>
      <c r="J5" s="110"/>
      <c r="K5" s="111"/>
      <c r="L5" s="179"/>
      <c r="M5" s="81"/>
      <c r="N5" s="178"/>
      <c r="O5" s="179"/>
      <c r="P5" s="81"/>
      <c r="Q5" s="81"/>
      <c r="R5" s="81">
        <f>'Акт. перечень'!L128</f>
        <v>40000</v>
      </c>
      <c r="S5" s="81">
        <f>'Акт. перечень'!M128</f>
        <v>60000</v>
      </c>
      <c r="T5" s="81">
        <f>'Акт. перечень'!N128</f>
        <v>100000</v>
      </c>
      <c r="U5" s="81"/>
      <c r="V5" s="81"/>
      <c r="W5" s="81"/>
      <c r="X5" s="81"/>
      <c r="Y5" s="81"/>
      <c r="Z5" s="81"/>
      <c r="AA5" s="81"/>
      <c r="AB5" s="81"/>
      <c r="AC5" s="81"/>
      <c r="AD5" s="81"/>
      <c r="AE5" s="81"/>
      <c r="AF5" s="81"/>
      <c r="AG5" s="81"/>
      <c r="AH5" s="81"/>
      <c r="AI5" s="81"/>
      <c r="AJ5" s="81"/>
      <c r="AK5" s="81"/>
      <c r="AL5" s="81"/>
      <c r="AM5" s="81"/>
      <c r="AN5" s="81"/>
      <c r="AO5" s="85"/>
      <c r="AP5" s="107"/>
      <c r="AQ5" s="110"/>
      <c r="AR5" s="111"/>
      <c r="AS5" s="124"/>
      <c r="AT5" s="110"/>
      <c r="AU5" s="111"/>
    </row>
    <row r="6" spans="2:47" s="30" customFormat="1" ht="16.5" x14ac:dyDescent="0.25">
      <c r="B6" s="183" t="s">
        <v>637</v>
      </c>
      <c r="C6" s="87">
        <f t="shared" ref="C6:C22" si="1">F6+I6+L6+O6+R6+U6+X6+AA6+AD6+AG6+AJ6+AM6+AP6+AS6</f>
        <v>18000000</v>
      </c>
      <c r="D6" s="88">
        <f t="shared" ref="D6:D22" si="2">G6+J6+M6+P6+S6+V6+Y6+AB6+AE6+AH6+AK6+AN6+AQ6+AT6</f>
        <v>0</v>
      </c>
      <c r="E6" s="89">
        <f t="shared" ref="E6:E22" si="3">H6+K6+N6+Q6+T6+W6+Z6+AC6+AF6+AI6+AL6+AO6+AR6+AU6</f>
        <v>0</v>
      </c>
      <c r="F6" s="158"/>
      <c r="G6" s="81"/>
      <c r="H6" s="158"/>
      <c r="I6" s="86"/>
      <c r="J6" s="81"/>
      <c r="K6" s="178"/>
      <c r="L6" s="179"/>
      <c r="M6" s="81"/>
      <c r="N6" s="178"/>
      <c r="O6" s="179"/>
      <c r="P6" s="81"/>
      <c r="Q6" s="81"/>
      <c r="R6" s="81"/>
      <c r="S6" s="81"/>
      <c r="T6" s="81"/>
      <c r="U6" s="81">
        <v>18000000</v>
      </c>
      <c r="V6" s="81"/>
      <c r="W6" s="81"/>
      <c r="X6" s="81"/>
      <c r="Y6" s="81"/>
      <c r="Z6" s="81"/>
      <c r="AA6" s="81"/>
      <c r="AB6" s="81"/>
      <c r="AC6" s="81"/>
      <c r="AD6" s="81"/>
      <c r="AE6" s="81"/>
      <c r="AF6" s="81"/>
      <c r="AG6" s="81"/>
      <c r="AH6" s="81"/>
      <c r="AI6" s="81"/>
      <c r="AJ6" s="81"/>
      <c r="AK6" s="81"/>
      <c r="AL6" s="81"/>
      <c r="AM6" s="81"/>
      <c r="AN6" s="81"/>
      <c r="AO6" s="85"/>
      <c r="AP6" s="86"/>
      <c r="AQ6" s="81"/>
      <c r="AR6" s="178"/>
      <c r="AS6" s="179"/>
      <c r="AT6" s="81"/>
      <c r="AU6" s="178"/>
    </row>
    <row r="7" spans="2:47" s="30" customFormat="1" ht="16.5" x14ac:dyDescent="0.25">
      <c r="B7" s="31" t="s">
        <v>554</v>
      </c>
      <c r="C7" s="87">
        <f t="shared" si="1"/>
        <v>2806300</v>
      </c>
      <c r="D7" s="88">
        <f t="shared" si="2"/>
        <v>4689100</v>
      </c>
      <c r="E7" s="89">
        <f t="shared" si="3"/>
        <v>4689100</v>
      </c>
      <c r="F7" s="90"/>
      <c r="G7" s="88"/>
      <c r="H7" s="91"/>
      <c r="I7" s="87"/>
      <c r="J7" s="88"/>
      <c r="K7" s="89"/>
      <c r="L7" s="90">
        <f>'Акт. перечень'!L7</f>
        <v>2806300</v>
      </c>
      <c r="M7" s="88">
        <f>'Акт. перечень'!M7</f>
        <v>4689100</v>
      </c>
      <c r="N7" s="89">
        <f>'Акт. перечень'!N7</f>
        <v>4689100</v>
      </c>
      <c r="O7" s="90"/>
      <c r="P7" s="88"/>
      <c r="Q7" s="88"/>
      <c r="R7" s="88"/>
      <c r="S7" s="88"/>
      <c r="T7" s="88"/>
      <c r="U7" s="88"/>
      <c r="V7" s="88"/>
      <c r="W7" s="88"/>
      <c r="X7" s="88"/>
      <c r="Y7" s="88"/>
      <c r="Z7" s="88"/>
      <c r="AA7" s="88"/>
      <c r="AB7" s="88"/>
      <c r="AC7" s="88"/>
      <c r="AD7" s="88"/>
      <c r="AE7" s="88"/>
      <c r="AF7" s="88"/>
      <c r="AG7" s="88"/>
      <c r="AH7" s="88"/>
      <c r="AI7" s="88"/>
      <c r="AJ7" s="88"/>
      <c r="AK7" s="88"/>
      <c r="AL7" s="88"/>
      <c r="AM7" s="88"/>
      <c r="AN7" s="88"/>
      <c r="AO7" s="91"/>
      <c r="AP7" s="87"/>
      <c r="AQ7" s="88"/>
      <c r="AR7" s="89"/>
      <c r="AS7" s="90"/>
      <c r="AT7" s="88"/>
      <c r="AU7" s="89"/>
    </row>
    <row r="8" spans="2:47" s="30" customFormat="1" ht="49.5" x14ac:dyDescent="0.25">
      <c r="B8" s="31" t="s">
        <v>74</v>
      </c>
      <c r="C8" s="87">
        <f t="shared" si="1"/>
        <v>8007931.9000000004</v>
      </c>
      <c r="D8" s="88">
        <f t="shared" si="2"/>
        <v>8014128.7999999998</v>
      </c>
      <c r="E8" s="89">
        <f t="shared" si="3"/>
        <v>8014128.7999999998</v>
      </c>
      <c r="F8" s="90"/>
      <c r="G8" s="88"/>
      <c r="H8" s="91"/>
      <c r="I8" s="87"/>
      <c r="J8" s="88"/>
      <c r="K8" s="89"/>
      <c r="L8" s="90"/>
      <c r="M8" s="88"/>
      <c r="N8" s="89"/>
      <c r="O8" s="90"/>
      <c r="P8" s="88"/>
      <c r="Q8" s="88"/>
      <c r="R8" s="88"/>
      <c r="S8" s="88"/>
      <c r="T8" s="88"/>
      <c r="U8" s="88"/>
      <c r="V8" s="88"/>
      <c r="W8" s="88"/>
      <c r="X8" s="88"/>
      <c r="Y8" s="88"/>
      <c r="Z8" s="88"/>
      <c r="AA8" s="88"/>
      <c r="AB8" s="88"/>
      <c r="AC8" s="88"/>
      <c r="AD8" s="88"/>
      <c r="AE8" s="88"/>
      <c r="AF8" s="88"/>
      <c r="AG8" s="88"/>
      <c r="AH8" s="88"/>
      <c r="AI8" s="88"/>
      <c r="AJ8" s="88"/>
      <c r="AK8" s="88"/>
      <c r="AL8" s="88"/>
      <c r="AM8" s="88"/>
      <c r="AN8" s="88"/>
      <c r="AO8" s="91"/>
      <c r="AP8" s="87"/>
      <c r="AQ8" s="88"/>
      <c r="AR8" s="89"/>
      <c r="AS8" s="90">
        <f>'Акт. перечень'!L10</f>
        <v>8007931.9000000004</v>
      </c>
      <c r="AT8" s="88">
        <f>'Акт. перечень'!M10</f>
        <v>8014128.7999999998</v>
      </c>
      <c r="AU8" s="89">
        <f>'Акт. перечень'!N10</f>
        <v>8014128.7999999998</v>
      </c>
    </row>
    <row r="9" spans="2:47" s="30" customFormat="1" ht="16.5" x14ac:dyDescent="0.25">
      <c r="B9" s="125" t="s">
        <v>4</v>
      </c>
      <c r="C9" s="87">
        <f t="shared" si="1"/>
        <v>251172782.19999999</v>
      </c>
      <c r="D9" s="88">
        <f t="shared" si="2"/>
        <v>267358713.39999998</v>
      </c>
      <c r="E9" s="89">
        <f t="shared" si="3"/>
        <v>283612679</v>
      </c>
      <c r="F9" s="185"/>
      <c r="G9" s="126"/>
      <c r="H9" s="128"/>
      <c r="I9" s="92">
        <f>'Акт. перечень'!L33</f>
        <v>2602610</v>
      </c>
      <c r="J9" s="93">
        <f>'Акт. перечень'!M33</f>
        <v>1191830</v>
      </c>
      <c r="K9" s="94">
        <f>'Акт. перечень'!N33</f>
        <v>89330</v>
      </c>
      <c r="L9" s="185"/>
      <c r="M9" s="126"/>
      <c r="N9" s="127"/>
      <c r="O9" s="90">
        <f>'Акт. перечень'!L11+'Акт. перечень'!L12+'Акт. перечень'!L13+'Акт. перечень'!L21+'Акт. перечень'!L24+'Акт. перечень'!L29</f>
        <v>77215040.099999994</v>
      </c>
      <c r="P9" s="88">
        <f>'Акт. перечень'!M11+'Акт. перечень'!M12+'Акт. перечень'!M13+'Акт. перечень'!M21+'Акт. перечень'!M24+'Акт. перечень'!M29</f>
        <v>85591264.699999988</v>
      </c>
      <c r="Q9" s="88">
        <f>'Акт. перечень'!N11+'Акт. перечень'!N12+'Акт. перечень'!N13+'Акт. перечень'!N21+'Акт. перечень'!N24+'Акт. перечень'!N29</f>
        <v>100041509.3</v>
      </c>
      <c r="R9" s="88">
        <f>'Акт. перечень'!L14+'Акт. перечень'!L15+'Акт. перечень'!L16+'Акт. перечень'!L22+'Акт. перечень'!L23+'Акт. перечень'!L26+'Акт. перечень'!L27+'Акт. перечень'!L28+'Акт. перечень'!L32+'Акт. перечень'!L38+'Акт. перечень'!L43+'Акт. перечень'!L45+'Акт. перечень'!L48+'Акт. перечень'!L54</f>
        <v>17406459.200000003</v>
      </c>
      <c r="S9" s="88">
        <f>'Акт. перечень'!M14+'Акт. перечень'!M15+'Акт. перечень'!M16+'Акт. перечень'!M22+'Акт. перечень'!M23+'Акт. перечень'!M26+'Акт. перечень'!M27+'Акт. перечень'!M28+'Акт. перечень'!M32+'Акт. перечень'!M38+'Акт. перечень'!M43+'Акт. перечень'!M45+'Акт. перечень'!M48+'Акт. перечень'!M54</f>
        <v>20208331.600000001</v>
      </c>
      <c r="T9" s="88">
        <f>'Акт. перечень'!N14+'Акт. перечень'!N15+'Акт. перечень'!N16+'Акт. перечень'!N22+'Акт. перечень'!N23+'Акт. перечень'!N26+'Акт. перечень'!N27+'Акт. перечень'!N28+'Акт. перечень'!N32+'Акт. перечень'!N38+'Акт. перечень'!N43+'Акт. перечень'!N45+'Акт. перечень'!N48+'Акт. перечень'!N54</f>
        <v>21256823.5</v>
      </c>
      <c r="U9" s="88">
        <f>'Акт. перечень'!L31+'Акт. перечень'!L37+'Акт. перечень'!L39+'Акт. перечень'!L49+'Акт. перечень'!L51+'Акт. перечень'!L52</f>
        <v>5266681.8</v>
      </c>
      <c r="V9" s="88">
        <f>'Акт. перечень'!M31+'Акт. перечень'!M37+'Акт. перечень'!M39+'Акт. перечень'!M49+'Акт. перечень'!M51+'Акт. перечень'!M52</f>
        <v>5930650.9000000004</v>
      </c>
      <c r="W9" s="88">
        <f>'Акт. перечень'!N31+'Акт. перечень'!N37+'Акт. перечень'!N39+'Акт. перечень'!N49+'Акт. перечень'!N51+'Акт. перечень'!N52</f>
        <v>6615350.9000000004</v>
      </c>
      <c r="X9" s="88">
        <f>'Акт. перечень'!L25+'Акт. перечень'!L34+'Акт. перечень'!L35+'Акт. перечень'!L36+'Акт. перечень'!L47+'Акт. перечень'!L50+'Акт. перечень'!L53</f>
        <v>11873838</v>
      </c>
      <c r="Y9" s="88">
        <f>'Акт. перечень'!M25+'Акт. перечень'!M34+'Акт. перечень'!M35+'Акт. перечень'!M36+'Акт. перечень'!M47+'Акт. перечень'!M50+'Акт. перечень'!M53</f>
        <v>12408995.800000001</v>
      </c>
      <c r="Z9" s="88">
        <f>'Акт. перечень'!N25+'Акт. перечень'!N34+'Акт. перечень'!N35+'Акт. перечень'!N36+'Акт. перечень'!N47+'Акт. перечень'!N50+'Акт. перечень'!N53</f>
        <v>10897733.800000001</v>
      </c>
      <c r="AA9" s="88">
        <f>'Акт. перечень'!L42+'Акт. перечень'!L44</f>
        <v>149200</v>
      </c>
      <c r="AB9" s="88">
        <f>'Акт. перечень'!M42+'Акт. перечень'!M44</f>
        <v>149200</v>
      </c>
      <c r="AC9" s="88">
        <f>'Акт. перечень'!N42+'Акт. перечень'!N44</f>
        <v>149200</v>
      </c>
      <c r="AD9" s="88">
        <f>'Акт. перечень'!L55</f>
        <v>33000</v>
      </c>
      <c r="AE9" s="88">
        <f>'Акт. перечень'!M55</f>
        <v>30000</v>
      </c>
      <c r="AF9" s="88">
        <f>'Акт. перечень'!N55</f>
        <v>100000</v>
      </c>
      <c r="AG9" s="88"/>
      <c r="AH9" s="88"/>
      <c r="AI9" s="88"/>
      <c r="AJ9" s="88">
        <f>'Акт. перечень'!L17+'Акт. перечень'!L18+'Акт. перечень'!L20</f>
        <v>130598765.89999999</v>
      </c>
      <c r="AK9" s="88">
        <f>'Акт. перечень'!M17+'Акт. перечень'!M18+'Акт. перечень'!M20</f>
        <v>135427171.40000001</v>
      </c>
      <c r="AL9" s="88">
        <f>'Акт. перечень'!N17+'Акт. перечень'!N18+'Акт. перечень'!N20</f>
        <v>136507120.59999999</v>
      </c>
      <c r="AM9" s="88">
        <f>'Акт. перечень'!L19+'Акт. перечень'!L30+'Акт. перечень'!L40+'Акт. перечень'!L41+'Акт. перечень'!L46</f>
        <v>6027187.2000000002</v>
      </c>
      <c r="AN9" s="88">
        <f>'Акт. перечень'!M19+'Акт. перечень'!M30+'Акт. перечень'!M40+'Акт. перечень'!M41+'Акт. перечень'!M46</f>
        <v>6421269</v>
      </c>
      <c r="AO9" s="91">
        <f>'Акт. перечень'!N19+'Акт. перечень'!N30+'Акт. перечень'!N40+'Акт. перечень'!N41+'Акт. перечень'!N46</f>
        <v>7955610.9000000004</v>
      </c>
      <c r="AP9" s="87"/>
      <c r="AQ9" s="88"/>
      <c r="AR9" s="89"/>
      <c r="AS9" s="90"/>
      <c r="AT9" s="88"/>
      <c r="AU9" s="89"/>
    </row>
    <row r="10" spans="2:47" s="58" customFormat="1" ht="16.5" x14ac:dyDescent="0.25">
      <c r="B10" s="118" t="s">
        <v>11</v>
      </c>
      <c r="C10" s="87">
        <f t="shared" si="1"/>
        <v>109597959.5</v>
      </c>
      <c r="D10" s="88">
        <f t="shared" si="2"/>
        <v>101793759.5</v>
      </c>
      <c r="E10" s="89">
        <f t="shared" si="3"/>
        <v>91894388</v>
      </c>
      <c r="F10" s="90"/>
      <c r="G10" s="88"/>
      <c r="H10" s="91"/>
      <c r="I10" s="87"/>
      <c r="J10" s="88"/>
      <c r="K10" s="89"/>
      <c r="L10" s="90"/>
      <c r="M10" s="88"/>
      <c r="N10" s="89"/>
      <c r="O10" s="95">
        <f>'Акт. перечень'!L57+'Акт. перечень'!L58+'Акт. перечень'!L59</f>
        <v>59926874.299999997</v>
      </c>
      <c r="P10" s="93">
        <f>'Акт. перечень'!M57+'Акт. перечень'!M58+'Акт. перечень'!M59</f>
        <v>59926874.299999997</v>
      </c>
      <c r="Q10" s="93">
        <f>'Акт. перечень'!N57+'Акт. перечень'!N58+'Акт. перечень'!N59</f>
        <v>58310702.799999997</v>
      </c>
      <c r="R10" s="93"/>
      <c r="S10" s="93"/>
      <c r="T10" s="93"/>
      <c r="U10" s="93">
        <f>'Акт. перечень'!L62+'Акт. перечень'!L60</f>
        <v>41671085.200000003</v>
      </c>
      <c r="V10" s="93">
        <f>'Акт. перечень'!M62+'Акт. перечень'!M60</f>
        <v>39866885.200000003</v>
      </c>
      <c r="W10" s="93">
        <f>'Акт. перечень'!N62+'Акт. перечень'!N60</f>
        <v>31583685.199999999</v>
      </c>
      <c r="X10" s="93"/>
      <c r="Y10" s="93"/>
      <c r="Z10" s="93"/>
      <c r="AA10" s="93"/>
      <c r="AB10" s="93"/>
      <c r="AC10" s="93"/>
      <c r="AD10" s="93"/>
      <c r="AE10" s="93"/>
      <c r="AF10" s="93"/>
      <c r="AG10" s="93"/>
      <c r="AH10" s="93"/>
      <c r="AI10" s="93"/>
      <c r="AJ10" s="93"/>
      <c r="AK10" s="93"/>
      <c r="AL10" s="93"/>
      <c r="AM10" s="93">
        <f>'Акт. перечень'!L61</f>
        <v>8000000</v>
      </c>
      <c r="AN10" s="93">
        <f>'Акт. перечень'!M61</f>
        <v>2000000</v>
      </c>
      <c r="AO10" s="93">
        <f>'Акт. перечень'!N61</f>
        <v>2000000</v>
      </c>
      <c r="AP10" s="92"/>
      <c r="AQ10" s="93"/>
      <c r="AR10" s="94"/>
      <c r="AS10" s="95"/>
      <c r="AT10" s="93"/>
      <c r="AU10" s="94"/>
    </row>
    <row r="11" spans="2:47" s="58" customFormat="1" ht="16.5" x14ac:dyDescent="0.25">
      <c r="B11" s="118" t="s">
        <v>22</v>
      </c>
      <c r="C11" s="87">
        <f t="shared" si="1"/>
        <v>20565430</v>
      </c>
      <c r="D11" s="88">
        <f t="shared" si="2"/>
        <v>20875459.699999999</v>
      </c>
      <c r="E11" s="89">
        <f t="shared" si="3"/>
        <v>896000</v>
      </c>
      <c r="F11" s="90"/>
      <c r="G11" s="88"/>
      <c r="H11" s="91"/>
      <c r="I11" s="87"/>
      <c r="J11" s="88"/>
      <c r="K11" s="89"/>
      <c r="L11" s="90">
        <f>'Акт. перечень'!L64</f>
        <v>3864700</v>
      </c>
      <c r="M11" s="88">
        <f>'Акт. перечень'!M64</f>
        <v>5090129.7</v>
      </c>
      <c r="N11" s="89">
        <f>'Акт. перечень'!N64</f>
        <v>896000</v>
      </c>
      <c r="O11" s="95"/>
      <c r="P11" s="93"/>
      <c r="Q11" s="93"/>
      <c r="R11" s="93"/>
      <c r="S11" s="93"/>
      <c r="T11" s="93"/>
      <c r="U11" s="93"/>
      <c r="V11" s="93"/>
      <c r="W11" s="93"/>
      <c r="X11" s="93"/>
      <c r="Y11" s="93"/>
      <c r="Z11" s="93"/>
      <c r="AA11" s="93"/>
      <c r="AB11" s="93"/>
      <c r="AC11" s="93"/>
      <c r="AD11" s="93"/>
      <c r="AE11" s="93"/>
      <c r="AF11" s="93"/>
      <c r="AG11" s="93"/>
      <c r="AH11" s="93"/>
      <c r="AI11" s="93"/>
      <c r="AJ11" s="93"/>
      <c r="AK11" s="93"/>
      <c r="AL11" s="93"/>
      <c r="AM11" s="93">
        <f>'Акт. перечень'!L63</f>
        <v>16700730</v>
      </c>
      <c r="AN11" s="93">
        <f>'Акт. перечень'!M63</f>
        <v>15785330</v>
      </c>
      <c r="AO11" s="96">
        <f>'Акт. перечень'!N63</f>
        <v>0</v>
      </c>
      <c r="AP11" s="92"/>
      <c r="AQ11" s="93"/>
      <c r="AR11" s="94"/>
      <c r="AS11" s="95"/>
      <c r="AT11" s="93"/>
      <c r="AU11" s="94"/>
    </row>
    <row r="12" spans="2:47" s="30" customFormat="1" ht="16.5" x14ac:dyDescent="0.25">
      <c r="B12" s="118" t="s">
        <v>33</v>
      </c>
      <c r="C12" s="87">
        <f t="shared" si="1"/>
        <v>11519591.300000001</v>
      </c>
      <c r="D12" s="88">
        <f t="shared" si="2"/>
        <v>11033867</v>
      </c>
      <c r="E12" s="89">
        <f t="shared" si="3"/>
        <v>11033867</v>
      </c>
      <c r="F12" s="95"/>
      <c r="G12" s="93"/>
      <c r="H12" s="96"/>
      <c r="I12" s="92"/>
      <c r="J12" s="93"/>
      <c r="K12" s="94"/>
      <c r="L12" s="95"/>
      <c r="M12" s="93"/>
      <c r="N12" s="94"/>
      <c r="O12" s="90"/>
      <c r="P12" s="88"/>
      <c r="Q12" s="88"/>
      <c r="R12" s="88"/>
      <c r="S12" s="88"/>
      <c r="T12" s="88"/>
      <c r="U12" s="88">
        <f>'Акт. перечень'!L65</f>
        <v>11519591.300000001</v>
      </c>
      <c r="V12" s="88">
        <f>'Акт. перечень'!M65</f>
        <v>11033867</v>
      </c>
      <c r="W12" s="88">
        <f>'Акт. перечень'!N65</f>
        <v>11033867</v>
      </c>
      <c r="X12" s="88"/>
      <c r="Y12" s="88"/>
      <c r="Z12" s="88"/>
      <c r="AA12" s="88"/>
      <c r="AB12" s="88"/>
      <c r="AC12" s="88"/>
      <c r="AD12" s="88"/>
      <c r="AE12" s="88"/>
      <c r="AF12" s="88"/>
      <c r="AG12" s="88"/>
      <c r="AH12" s="88"/>
      <c r="AI12" s="88"/>
      <c r="AJ12" s="88"/>
      <c r="AK12" s="88"/>
      <c r="AL12" s="88"/>
      <c r="AM12" s="88"/>
      <c r="AN12" s="88"/>
      <c r="AO12" s="91"/>
      <c r="AP12" s="87"/>
      <c r="AQ12" s="88"/>
      <c r="AR12" s="89"/>
      <c r="AS12" s="90"/>
      <c r="AT12" s="88"/>
      <c r="AU12" s="89"/>
    </row>
    <row r="13" spans="2:47" s="30" customFormat="1" ht="16.5" x14ac:dyDescent="0.25">
      <c r="B13" s="118" t="s">
        <v>87</v>
      </c>
      <c r="C13" s="87">
        <f t="shared" si="1"/>
        <v>12034948</v>
      </c>
      <c r="D13" s="88">
        <f t="shared" si="2"/>
        <v>15984948</v>
      </c>
      <c r="E13" s="89">
        <f t="shared" si="3"/>
        <v>25898948</v>
      </c>
      <c r="F13" s="90"/>
      <c r="G13" s="88"/>
      <c r="H13" s="91"/>
      <c r="I13" s="92"/>
      <c r="J13" s="88"/>
      <c r="K13" s="89"/>
      <c r="L13" s="90"/>
      <c r="M13" s="88"/>
      <c r="N13" s="89"/>
      <c r="O13" s="90"/>
      <c r="P13" s="88"/>
      <c r="Q13" s="88"/>
      <c r="R13" s="88"/>
      <c r="S13" s="88"/>
      <c r="T13" s="88"/>
      <c r="U13" s="88"/>
      <c r="V13" s="88"/>
      <c r="W13" s="88"/>
      <c r="X13" s="88"/>
      <c r="Y13" s="88"/>
      <c r="Z13" s="88"/>
      <c r="AA13" s="88"/>
      <c r="AB13" s="88"/>
      <c r="AC13" s="88"/>
      <c r="AD13" s="88"/>
      <c r="AE13" s="88"/>
      <c r="AF13" s="88"/>
      <c r="AG13" s="88"/>
      <c r="AH13" s="88"/>
      <c r="AI13" s="88"/>
      <c r="AJ13" s="88"/>
      <c r="AK13" s="88"/>
      <c r="AL13" s="88"/>
      <c r="AM13" s="88">
        <f>'Акт. перечень'!L68+'Акт. перечень'!L130</f>
        <v>12034948</v>
      </c>
      <c r="AN13" s="88">
        <f>'Акт. перечень'!M68+'Акт. перечень'!M130</f>
        <v>15984948</v>
      </c>
      <c r="AO13" s="88">
        <f>'Акт. перечень'!N68+'Акт. перечень'!N130</f>
        <v>25898948</v>
      </c>
      <c r="AP13" s="87"/>
      <c r="AQ13" s="88"/>
      <c r="AR13" s="89"/>
      <c r="AS13" s="90"/>
      <c r="AT13" s="88"/>
      <c r="AU13" s="89"/>
    </row>
    <row r="14" spans="2:47" s="30" customFormat="1" ht="16.5" x14ac:dyDescent="0.25">
      <c r="B14" s="118" t="s">
        <v>421</v>
      </c>
      <c r="C14" s="87">
        <f t="shared" si="1"/>
        <v>5942750</v>
      </c>
      <c r="D14" s="88">
        <f t="shared" si="2"/>
        <v>6957500</v>
      </c>
      <c r="E14" s="89">
        <f t="shared" si="3"/>
        <v>4007500</v>
      </c>
      <c r="F14" s="90"/>
      <c r="G14" s="88"/>
      <c r="H14" s="91"/>
      <c r="I14" s="92"/>
      <c r="J14" s="88"/>
      <c r="K14" s="89"/>
      <c r="L14" s="90"/>
      <c r="M14" s="88"/>
      <c r="N14" s="89"/>
      <c r="O14" s="90"/>
      <c r="P14" s="88"/>
      <c r="Q14" s="88"/>
      <c r="R14" s="88"/>
      <c r="S14" s="88"/>
      <c r="T14" s="88"/>
      <c r="U14" s="88"/>
      <c r="V14" s="88"/>
      <c r="W14" s="88"/>
      <c r="X14" s="88"/>
      <c r="Y14" s="88"/>
      <c r="Z14" s="88"/>
      <c r="AA14" s="88"/>
      <c r="AB14" s="88"/>
      <c r="AC14" s="88"/>
      <c r="AD14" s="88"/>
      <c r="AE14" s="88"/>
      <c r="AF14" s="88"/>
      <c r="AG14" s="88"/>
      <c r="AH14" s="88"/>
      <c r="AI14" s="88"/>
      <c r="AJ14" s="108"/>
      <c r="AK14" s="108"/>
      <c r="AL14" s="108"/>
      <c r="AM14" s="108"/>
      <c r="AN14" s="108"/>
      <c r="AO14" s="112"/>
      <c r="AP14" s="87">
        <f>'Акт. перечень'!L78+'Акт. перечень'!L79+'Акт. перечень'!L80+'Акт. перечень'!L81+'Акт. перечень'!L82</f>
        <v>5942750</v>
      </c>
      <c r="AQ14" s="87">
        <f>'Акт. перечень'!M78+'Акт. перечень'!M79+'Акт. перечень'!M80+'Акт. перечень'!M81+'Акт. перечень'!M82</f>
        <v>6957500</v>
      </c>
      <c r="AR14" s="177">
        <f>'Акт. перечень'!N78+'Акт. перечень'!N79+'Акт. перечень'!N80+'Акт. перечень'!N81+'Акт. перечень'!N82</f>
        <v>4007500</v>
      </c>
      <c r="AS14" s="90"/>
      <c r="AT14" s="88"/>
      <c r="AU14" s="89"/>
    </row>
    <row r="15" spans="2:47" s="58" customFormat="1" ht="16.5" x14ac:dyDescent="0.25">
      <c r="B15" s="118" t="s">
        <v>18</v>
      </c>
      <c r="C15" s="87">
        <f t="shared" si="1"/>
        <v>9750558.8000000007</v>
      </c>
      <c r="D15" s="88">
        <f t="shared" si="2"/>
        <v>8152574</v>
      </c>
      <c r="E15" s="89">
        <f t="shared" si="3"/>
        <v>10677132</v>
      </c>
      <c r="F15" s="90"/>
      <c r="G15" s="88"/>
      <c r="H15" s="91"/>
      <c r="I15" s="87"/>
      <c r="J15" s="88"/>
      <c r="K15" s="89"/>
      <c r="L15" s="90"/>
      <c r="M15" s="88"/>
      <c r="N15" s="89"/>
      <c r="O15" s="95"/>
      <c r="P15" s="93"/>
      <c r="Q15" s="93"/>
      <c r="R15" s="93"/>
      <c r="S15" s="93"/>
      <c r="T15" s="93"/>
      <c r="U15" s="93"/>
      <c r="V15" s="93"/>
      <c r="W15" s="93"/>
      <c r="X15" s="93"/>
      <c r="Y15" s="93"/>
      <c r="Z15" s="93"/>
      <c r="AA15" s="93"/>
      <c r="AB15" s="93"/>
      <c r="AC15" s="93"/>
      <c r="AD15" s="93"/>
      <c r="AE15" s="93"/>
      <c r="AF15" s="93"/>
      <c r="AG15" s="93"/>
      <c r="AH15" s="93"/>
      <c r="AI15" s="93"/>
      <c r="AJ15" s="109"/>
      <c r="AK15" s="109"/>
      <c r="AL15" s="109"/>
      <c r="AM15" s="109"/>
      <c r="AN15" s="109"/>
      <c r="AO15" s="113"/>
      <c r="AP15" s="87">
        <f>'Акт. перечень'!L83</f>
        <v>9750558.8000000007</v>
      </c>
      <c r="AQ15" s="88">
        <f>'Акт. перечень'!M83</f>
        <v>8152574</v>
      </c>
      <c r="AR15" s="89">
        <f>'Акт. перечень'!N83</f>
        <v>10677132</v>
      </c>
      <c r="AS15" s="95"/>
      <c r="AT15" s="93"/>
      <c r="AU15" s="94"/>
    </row>
    <row r="16" spans="2:47" s="58" customFormat="1" ht="16.5" x14ac:dyDescent="0.25">
      <c r="B16" s="118" t="s">
        <v>532</v>
      </c>
      <c r="C16" s="87">
        <f t="shared" si="1"/>
        <v>114993641.89999999</v>
      </c>
      <c r="D16" s="88">
        <f t="shared" si="2"/>
        <v>90006740.5</v>
      </c>
      <c r="E16" s="89">
        <f t="shared" si="3"/>
        <v>91929787.5</v>
      </c>
      <c r="F16" s="90"/>
      <c r="G16" s="88"/>
      <c r="H16" s="91"/>
      <c r="I16" s="87"/>
      <c r="J16" s="88"/>
      <c r="K16" s="89"/>
      <c r="L16" s="90"/>
      <c r="M16" s="88"/>
      <c r="N16" s="89"/>
      <c r="O16" s="95"/>
      <c r="P16" s="93"/>
      <c r="Q16" s="93"/>
      <c r="R16" s="93"/>
      <c r="S16" s="93"/>
      <c r="T16" s="93"/>
      <c r="U16" s="93"/>
      <c r="V16" s="93"/>
      <c r="W16" s="93"/>
      <c r="X16" s="93"/>
      <c r="Y16" s="93"/>
      <c r="Z16" s="93"/>
      <c r="AA16" s="93"/>
      <c r="AB16" s="93"/>
      <c r="AC16" s="93"/>
      <c r="AD16" s="93"/>
      <c r="AE16" s="93"/>
      <c r="AF16" s="93"/>
      <c r="AG16" s="93"/>
      <c r="AH16" s="93"/>
      <c r="AI16" s="93"/>
      <c r="AJ16" s="109"/>
      <c r="AK16" s="109"/>
      <c r="AL16" s="109"/>
      <c r="AM16" s="109"/>
      <c r="AN16" s="109"/>
      <c r="AO16" s="113"/>
      <c r="AP16" s="147">
        <f>'Акт. перечень'!L87+'Акт. перечень'!L88+'Акт. перечень'!L89+'Акт. перечень'!L90+'Акт. перечень'!L91</f>
        <v>114993641.89999999</v>
      </c>
      <c r="AQ16" s="147">
        <f>'Акт. перечень'!M87+'Акт. перечень'!M88+'Акт. перечень'!M89+'Акт. перечень'!M90+'Акт. перечень'!M91</f>
        <v>90006740.5</v>
      </c>
      <c r="AR16" s="177">
        <f>'Акт. перечень'!N87+'Акт. перечень'!N88+'Акт. перечень'!N89+'Акт. перечень'!N90+'Акт. перечень'!N91</f>
        <v>91929787.5</v>
      </c>
      <c r="AS16" s="95"/>
      <c r="AT16" s="93"/>
      <c r="AU16" s="94"/>
    </row>
    <row r="17" spans="2:47" s="58" customFormat="1" ht="16.5" x14ac:dyDescent="0.25">
      <c r="B17" s="118" t="s">
        <v>533</v>
      </c>
      <c r="C17" s="87">
        <f t="shared" si="1"/>
        <v>500000</v>
      </c>
      <c r="D17" s="88">
        <f t="shared" si="2"/>
        <v>150000</v>
      </c>
      <c r="E17" s="89">
        <f t="shared" si="3"/>
        <v>150000</v>
      </c>
      <c r="F17" s="90"/>
      <c r="G17" s="88"/>
      <c r="H17" s="91"/>
      <c r="I17" s="87"/>
      <c r="J17" s="88"/>
      <c r="K17" s="89"/>
      <c r="L17" s="90"/>
      <c r="M17" s="88"/>
      <c r="N17" s="89"/>
      <c r="O17" s="95"/>
      <c r="P17" s="93"/>
      <c r="Q17" s="93"/>
      <c r="R17" s="93"/>
      <c r="S17" s="93"/>
      <c r="T17" s="93"/>
      <c r="U17" s="93"/>
      <c r="V17" s="93"/>
      <c r="W17" s="93"/>
      <c r="X17" s="93"/>
      <c r="Y17" s="93"/>
      <c r="Z17" s="93"/>
      <c r="AA17" s="93"/>
      <c r="AB17" s="93"/>
      <c r="AC17" s="93"/>
      <c r="AD17" s="93">
        <f>'Акт. перечень'!L56</f>
        <v>500000</v>
      </c>
      <c r="AE17" s="93">
        <f>'Акт. перечень'!M56</f>
        <v>150000</v>
      </c>
      <c r="AF17" s="93">
        <f>'Акт. перечень'!N56</f>
        <v>150000</v>
      </c>
      <c r="AG17" s="93"/>
      <c r="AH17" s="93"/>
      <c r="AI17" s="93"/>
      <c r="AJ17" s="109"/>
      <c r="AK17" s="109"/>
      <c r="AL17" s="109"/>
      <c r="AM17" s="109"/>
      <c r="AN17" s="109"/>
      <c r="AO17" s="113"/>
      <c r="AP17" s="87"/>
      <c r="AQ17" s="88"/>
      <c r="AR17" s="89"/>
      <c r="AS17" s="95"/>
      <c r="AT17" s="93"/>
      <c r="AU17" s="94"/>
    </row>
    <row r="18" spans="2:47" s="58" customFormat="1" ht="33" x14ac:dyDescent="0.25">
      <c r="B18" s="118" t="s">
        <v>73</v>
      </c>
      <c r="C18" s="87">
        <f t="shared" si="1"/>
        <v>5040100</v>
      </c>
      <c r="D18" s="88">
        <f t="shared" si="2"/>
        <v>5317400</v>
      </c>
      <c r="E18" s="89">
        <f t="shared" si="3"/>
        <v>5621400</v>
      </c>
      <c r="F18" s="90"/>
      <c r="G18" s="88"/>
      <c r="H18" s="91"/>
      <c r="I18" s="87"/>
      <c r="J18" s="88"/>
      <c r="K18" s="89"/>
      <c r="L18" s="90"/>
      <c r="M18" s="88"/>
      <c r="N18" s="89"/>
      <c r="O18" s="95"/>
      <c r="P18" s="93"/>
      <c r="Q18" s="93"/>
      <c r="R18" s="93"/>
      <c r="S18" s="93"/>
      <c r="T18" s="93"/>
      <c r="U18" s="93"/>
      <c r="V18" s="93"/>
      <c r="W18" s="93"/>
      <c r="X18" s="93"/>
      <c r="Y18" s="93"/>
      <c r="Z18" s="93"/>
      <c r="AA18" s="93"/>
      <c r="AB18" s="93"/>
      <c r="AC18" s="93"/>
      <c r="AD18" s="93"/>
      <c r="AE18" s="93"/>
      <c r="AF18" s="93"/>
      <c r="AG18" s="93">
        <f>'Акт. перечень'!L120+'Акт. перечень'!L121+'Акт. перечень'!L122+'Акт. перечень'!L123+'Акт. перечень'!L124</f>
        <v>5040100</v>
      </c>
      <c r="AH18" s="93">
        <f>'Акт. перечень'!M120+'Акт. перечень'!M121+'Акт. перечень'!M122+'Акт. перечень'!M123+'Акт. перечень'!M124</f>
        <v>5317400</v>
      </c>
      <c r="AI18" s="93">
        <f>'Акт. перечень'!N120+'Акт. перечень'!N121+'Акт. перечень'!N122+'Акт. перечень'!N123+'Акт. перечень'!N124</f>
        <v>5621400</v>
      </c>
      <c r="AJ18" s="109"/>
      <c r="AK18" s="109"/>
      <c r="AL18" s="109"/>
      <c r="AM18" s="109"/>
      <c r="AN18" s="109"/>
      <c r="AO18" s="113"/>
      <c r="AP18" s="87"/>
      <c r="AQ18" s="88"/>
      <c r="AR18" s="89"/>
      <c r="AS18" s="95"/>
      <c r="AT18" s="93"/>
      <c r="AU18" s="94"/>
    </row>
    <row r="19" spans="2:47" s="58" customFormat="1" ht="16.5" x14ac:dyDescent="0.25">
      <c r="B19" s="119" t="s">
        <v>402</v>
      </c>
      <c r="C19" s="87">
        <f t="shared" si="1"/>
        <v>28537857</v>
      </c>
      <c r="D19" s="88">
        <f t="shared" si="2"/>
        <v>23619370.300000001</v>
      </c>
      <c r="E19" s="89">
        <f t="shared" si="3"/>
        <v>9924725</v>
      </c>
      <c r="F19" s="90"/>
      <c r="G19" s="88"/>
      <c r="H19" s="91"/>
      <c r="I19" s="87"/>
      <c r="J19" s="88"/>
      <c r="K19" s="89"/>
      <c r="L19" s="90"/>
      <c r="M19" s="88"/>
      <c r="N19" s="89"/>
      <c r="O19" s="95"/>
      <c r="P19" s="93"/>
      <c r="Q19" s="93"/>
      <c r="R19" s="93"/>
      <c r="S19" s="93"/>
      <c r="T19" s="93"/>
      <c r="U19" s="93"/>
      <c r="V19" s="93"/>
      <c r="W19" s="93"/>
      <c r="X19" s="93"/>
      <c r="Y19" s="93"/>
      <c r="Z19" s="93"/>
      <c r="AA19" s="93"/>
      <c r="AB19" s="93"/>
      <c r="AC19" s="93"/>
      <c r="AD19" s="93"/>
      <c r="AE19" s="93"/>
      <c r="AF19" s="93"/>
      <c r="AG19" s="93"/>
      <c r="AH19" s="93"/>
      <c r="AI19" s="93"/>
      <c r="AJ19" s="109"/>
      <c r="AK19" s="109"/>
      <c r="AL19" s="109"/>
      <c r="AM19" s="109"/>
      <c r="AN19" s="109"/>
      <c r="AO19" s="113"/>
      <c r="AP19" s="147">
        <f>'Акт. перечень'!L92+'Акт. перечень'!L93+'Акт. перечень'!L94+'Акт. перечень'!L95</f>
        <v>28537857</v>
      </c>
      <c r="AQ19" s="147">
        <f>'Акт. перечень'!M92+'Акт. перечень'!M93+'Акт. перечень'!M94+'Акт. перечень'!M95</f>
        <v>23619370.300000001</v>
      </c>
      <c r="AR19" s="177">
        <f>'Акт. перечень'!N92+'Акт. перечень'!N93+'Акт. перечень'!N94+'Акт. перечень'!N95</f>
        <v>9924725</v>
      </c>
      <c r="AS19" s="95"/>
      <c r="AT19" s="93"/>
      <c r="AU19" s="94"/>
    </row>
    <row r="20" spans="2:47" s="58" customFormat="1" ht="16.5" x14ac:dyDescent="0.25">
      <c r="B20" s="119" t="s">
        <v>403</v>
      </c>
      <c r="C20" s="87">
        <f t="shared" si="1"/>
        <v>56025000</v>
      </c>
      <c r="D20" s="88">
        <f t="shared" si="2"/>
        <v>66215000</v>
      </c>
      <c r="E20" s="89">
        <f t="shared" si="3"/>
        <v>91727800</v>
      </c>
      <c r="F20" s="90"/>
      <c r="G20" s="88"/>
      <c r="H20" s="91"/>
      <c r="I20" s="87"/>
      <c r="J20" s="88"/>
      <c r="K20" s="89"/>
      <c r="L20" s="90"/>
      <c r="M20" s="88"/>
      <c r="N20" s="89"/>
      <c r="O20" s="95"/>
      <c r="P20" s="93"/>
      <c r="Q20" s="93"/>
      <c r="R20" s="93"/>
      <c r="S20" s="93"/>
      <c r="T20" s="93"/>
      <c r="U20" s="93"/>
      <c r="V20" s="93"/>
      <c r="W20" s="93"/>
      <c r="X20" s="93"/>
      <c r="Y20" s="93"/>
      <c r="Z20" s="93"/>
      <c r="AA20" s="93"/>
      <c r="AB20" s="93"/>
      <c r="AC20" s="93"/>
      <c r="AD20" s="93"/>
      <c r="AE20" s="93"/>
      <c r="AF20" s="93"/>
      <c r="AG20" s="93"/>
      <c r="AH20" s="93"/>
      <c r="AI20" s="93"/>
      <c r="AJ20" s="109"/>
      <c r="AK20" s="109"/>
      <c r="AL20" s="109"/>
      <c r="AM20" s="109"/>
      <c r="AN20" s="109"/>
      <c r="AO20" s="113"/>
      <c r="AP20" s="87">
        <f>'Акт. перечень'!L96+'Акт. перечень'!L97+'Акт. перечень'!L98+'Акт. перечень'!L99</f>
        <v>56025000</v>
      </c>
      <c r="AQ20" s="87">
        <f>'Акт. перечень'!M96+'Акт. перечень'!M97+'Акт. перечень'!M98+'Акт. перечень'!M99</f>
        <v>66215000</v>
      </c>
      <c r="AR20" s="177">
        <f>'Акт. перечень'!N96+'Акт. перечень'!N97+'Акт. перечень'!N98+'Акт. перечень'!N99</f>
        <v>91727800</v>
      </c>
      <c r="AS20" s="95"/>
      <c r="AT20" s="93"/>
      <c r="AU20" s="94"/>
    </row>
    <row r="21" spans="2:47" s="58" customFormat="1" ht="17.25" thickBot="1" x14ac:dyDescent="0.3">
      <c r="B21" s="199" t="s">
        <v>906</v>
      </c>
      <c r="C21" s="266">
        <f t="shared" si="1"/>
        <v>571300</v>
      </c>
      <c r="D21" s="267">
        <f t="shared" si="2"/>
        <v>821300</v>
      </c>
      <c r="E21" s="268">
        <f t="shared" si="3"/>
        <v>821300</v>
      </c>
      <c r="F21" s="205"/>
      <c r="G21" s="200"/>
      <c r="H21" s="201"/>
      <c r="I21" s="202"/>
      <c r="J21" s="203"/>
      <c r="K21" s="204"/>
      <c r="L21" s="205"/>
      <c r="M21" s="200"/>
      <c r="N21" s="206"/>
      <c r="O21" s="175"/>
      <c r="P21" s="101"/>
      <c r="Q21" s="101"/>
      <c r="R21" s="101"/>
      <c r="S21" s="101"/>
      <c r="T21" s="101"/>
      <c r="U21" s="101"/>
      <c r="V21" s="101"/>
      <c r="W21" s="101"/>
      <c r="X21" s="101"/>
      <c r="Y21" s="101"/>
      <c r="Z21" s="101"/>
      <c r="AA21" s="101"/>
      <c r="AB21" s="101"/>
      <c r="AC21" s="101"/>
      <c r="AD21" s="101"/>
      <c r="AE21" s="101"/>
      <c r="AF21" s="101"/>
      <c r="AG21" s="101"/>
      <c r="AH21" s="101"/>
      <c r="AI21" s="101"/>
      <c r="AJ21" s="207"/>
      <c r="AK21" s="207"/>
      <c r="AL21" s="207"/>
      <c r="AM21" s="213">
        <f>'Акт. перечень'!L129</f>
        <v>571300</v>
      </c>
      <c r="AN21" s="213">
        <f>'Акт. перечень'!M129</f>
        <v>821300</v>
      </c>
      <c r="AO21" s="213">
        <f>'Акт. перечень'!N129</f>
        <v>821300</v>
      </c>
      <c r="AP21" s="202"/>
      <c r="AQ21" s="208"/>
      <c r="AR21" s="209"/>
      <c r="AS21" s="210"/>
      <c r="AT21" s="211"/>
      <c r="AU21" s="212"/>
    </row>
    <row r="22" spans="2:47" s="58" customFormat="1" ht="17.25" thickBot="1" x14ac:dyDescent="0.3">
      <c r="B22" s="117" t="s">
        <v>783</v>
      </c>
      <c r="C22" s="269">
        <f t="shared" si="1"/>
        <v>680327671.19999993</v>
      </c>
      <c r="D22" s="270">
        <f t="shared" si="2"/>
        <v>640104081.79999995</v>
      </c>
      <c r="E22" s="271">
        <f t="shared" si="3"/>
        <v>651801975.89999986</v>
      </c>
      <c r="F22" s="176">
        <f>SUM(F5:F20)</f>
        <v>25221520.600000001</v>
      </c>
      <c r="G22" s="98">
        <f t="shared" ref="G22:AU22" si="4">SUM(G5:G20)</f>
        <v>9054220.5999999996</v>
      </c>
      <c r="H22" s="100">
        <f t="shared" si="4"/>
        <v>10803220.6</v>
      </c>
      <c r="I22" s="187">
        <f t="shared" si="4"/>
        <v>2602610</v>
      </c>
      <c r="J22" s="101">
        <f t="shared" si="4"/>
        <v>1191830</v>
      </c>
      <c r="K22" s="120">
        <f t="shared" si="4"/>
        <v>89330</v>
      </c>
      <c r="L22" s="97">
        <f t="shared" si="4"/>
        <v>6671000</v>
      </c>
      <c r="M22" s="98">
        <f t="shared" si="4"/>
        <v>9779229.6999999993</v>
      </c>
      <c r="N22" s="99">
        <f>SUM(N5:N20)</f>
        <v>5585100</v>
      </c>
      <c r="O22" s="175">
        <f t="shared" si="4"/>
        <v>137141914.39999998</v>
      </c>
      <c r="P22" s="101">
        <f t="shared" si="4"/>
        <v>145518139</v>
      </c>
      <c r="Q22" s="101">
        <f t="shared" si="4"/>
        <v>158352212.09999999</v>
      </c>
      <c r="R22" s="101">
        <f t="shared" si="4"/>
        <v>17446459.200000003</v>
      </c>
      <c r="S22" s="101">
        <f t="shared" si="4"/>
        <v>20268331.600000001</v>
      </c>
      <c r="T22" s="101">
        <f t="shared" si="4"/>
        <v>21356823.5</v>
      </c>
      <c r="U22" s="101">
        <f t="shared" si="4"/>
        <v>76457358.299999997</v>
      </c>
      <c r="V22" s="101">
        <f t="shared" si="4"/>
        <v>56831403.100000001</v>
      </c>
      <c r="W22" s="101">
        <f t="shared" si="4"/>
        <v>49232903.100000001</v>
      </c>
      <c r="X22" s="101">
        <f t="shared" si="4"/>
        <v>11873838</v>
      </c>
      <c r="Y22" s="101">
        <f t="shared" si="4"/>
        <v>12408995.800000001</v>
      </c>
      <c r="Z22" s="101">
        <f t="shared" si="4"/>
        <v>10897733.800000001</v>
      </c>
      <c r="AA22" s="101">
        <f t="shared" si="4"/>
        <v>149200</v>
      </c>
      <c r="AB22" s="101">
        <f t="shared" si="4"/>
        <v>149200</v>
      </c>
      <c r="AC22" s="101">
        <f t="shared" si="4"/>
        <v>149200</v>
      </c>
      <c r="AD22" s="101">
        <f t="shared" si="4"/>
        <v>533000</v>
      </c>
      <c r="AE22" s="101">
        <f t="shared" si="4"/>
        <v>180000</v>
      </c>
      <c r="AF22" s="101">
        <f t="shared" si="4"/>
        <v>250000</v>
      </c>
      <c r="AG22" s="101">
        <f t="shared" si="4"/>
        <v>5040100</v>
      </c>
      <c r="AH22" s="101">
        <f t="shared" si="4"/>
        <v>5317400</v>
      </c>
      <c r="AI22" s="101">
        <f t="shared" si="4"/>
        <v>5621400</v>
      </c>
      <c r="AJ22" s="101">
        <f t="shared" si="4"/>
        <v>130598765.89999999</v>
      </c>
      <c r="AK22" s="101">
        <f t="shared" si="4"/>
        <v>135427171.40000001</v>
      </c>
      <c r="AL22" s="101">
        <f t="shared" si="4"/>
        <v>136507120.59999999</v>
      </c>
      <c r="AM22" s="101">
        <f>SUM(AM5:AM21)</f>
        <v>43334165.200000003</v>
      </c>
      <c r="AN22" s="101">
        <f t="shared" ref="AN22:AO22" si="5">SUM(AN5:AN21)</f>
        <v>41012847</v>
      </c>
      <c r="AO22" s="101">
        <f t="shared" si="5"/>
        <v>36675858.899999999</v>
      </c>
      <c r="AP22" s="97">
        <f t="shared" si="4"/>
        <v>215249807.69999999</v>
      </c>
      <c r="AQ22" s="98">
        <f t="shared" si="4"/>
        <v>194951184.80000001</v>
      </c>
      <c r="AR22" s="99">
        <f t="shared" si="4"/>
        <v>208266944.5</v>
      </c>
      <c r="AS22" s="176">
        <f t="shared" si="4"/>
        <v>8007931.9000000004</v>
      </c>
      <c r="AT22" s="98">
        <f t="shared" si="4"/>
        <v>8014128.7999999998</v>
      </c>
      <c r="AU22" s="99">
        <f t="shared" si="4"/>
        <v>8014128.7999999998</v>
      </c>
    </row>
    <row r="23" spans="2:47" s="58" customFormat="1" ht="16.899999999999999" x14ac:dyDescent="0.3">
      <c r="B23" s="80"/>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row>
    <row r="24" spans="2:47" s="58" customFormat="1" ht="16.899999999999999" x14ac:dyDescent="0.3">
      <c r="C24" s="79"/>
      <c r="D24" s="79"/>
      <c r="E24" s="79"/>
      <c r="F24" s="79"/>
      <c r="G24" s="79"/>
      <c r="H24" s="79"/>
      <c r="I24" s="152"/>
      <c r="J24" s="152"/>
      <c r="K24" s="188"/>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row>
    <row r="25" spans="2:47" s="58" customFormat="1" ht="40.15" customHeight="1" thickBot="1" x14ac:dyDescent="0.3">
      <c r="B25" s="341" t="s">
        <v>853</v>
      </c>
      <c r="C25" s="341"/>
      <c r="D25" s="341"/>
      <c r="E25" s="79" t="s">
        <v>425</v>
      </c>
      <c r="F25" s="79"/>
      <c r="G25" s="79"/>
      <c r="H25" s="79"/>
      <c r="I25" s="79"/>
      <c r="J25" s="79"/>
      <c r="K25" s="79"/>
      <c r="L25" s="79"/>
      <c r="M25" s="79"/>
      <c r="N25" s="79"/>
      <c r="O25" s="152"/>
      <c r="P25" s="152"/>
      <c r="Q25" s="152"/>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row>
    <row r="26" spans="2:47" s="2" customFormat="1" ht="17.45" thickBot="1" x14ac:dyDescent="0.35">
      <c r="B26" s="184"/>
      <c r="C26" s="190">
        <v>2019</v>
      </c>
      <c r="D26" s="191">
        <v>2020</v>
      </c>
      <c r="E26" s="192">
        <v>2021</v>
      </c>
      <c r="F26" s="8"/>
      <c r="G26" s="8"/>
      <c r="H26" s="8"/>
      <c r="I26" s="8"/>
      <c r="J26" s="8"/>
      <c r="K26" s="8"/>
      <c r="L26" s="8"/>
      <c r="M26" s="8"/>
      <c r="N26" s="8"/>
      <c r="O26" s="8"/>
      <c r="P26" s="8"/>
      <c r="Q26" s="8"/>
      <c r="R26" s="8"/>
      <c r="S26" s="8"/>
      <c r="T26" s="8"/>
      <c r="U26" s="8"/>
      <c r="V26" s="8"/>
      <c r="W26" s="8"/>
      <c r="X26" s="8"/>
      <c r="Y26" s="8"/>
      <c r="Z26" s="8"/>
      <c r="AA26" s="8"/>
    </row>
    <row r="27" spans="2:47" s="2" customFormat="1" ht="99" x14ac:dyDescent="0.25">
      <c r="B27" s="183" t="s">
        <v>428</v>
      </c>
      <c r="C27" s="107">
        <f>F22+I22</f>
        <v>27824130.600000001</v>
      </c>
      <c r="D27" s="110">
        <f>G22+J22</f>
        <v>10246050.6</v>
      </c>
      <c r="E27" s="111">
        <f>H22+K22</f>
        <v>10892550.6</v>
      </c>
      <c r="F27" s="8"/>
      <c r="G27" s="8"/>
      <c r="H27" s="8"/>
      <c r="I27" s="8"/>
      <c r="J27" s="8"/>
      <c r="K27" s="8"/>
      <c r="L27" s="8"/>
      <c r="M27" s="8"/>
      <c r="N27" s="8"/>
      <c r="O27" s="8"/>
      <c r="P27" s="8"/>
      <c r="Q27" s="8"/>
      <c r="R27" s="8"/>
      <c r="S27" s="8"/>
      <c r="T27" s="8"/>
      <c r="U27" s="8"/>
      <c r="V27" s="8"/>
      <c r="W27" s="8"/>
      <c r="X27" s="8"/>
      <c r="Y27" s="8"/>
      <c r="Z27" s="8"/>
      <c r="AA27" s="8"/>
    </row>
    <row r="28" spans="2:47" ht="57" customHeight="1" x14ac:dyDescent="0.3">
      <c r="B28" s="31" t="str">
        <f>L2</f>
        <v>Софиансирование создания объектов производственной и пр. инфраструктуры.</v>
      </c>
      <c r="C28" s="87">
        <f>L22</f>
        <v>6671000</v>
      </c>
      <c r="D28" s="88">
        <f>M22</f>
        <v>9779229.6999999993</v>
      </c>
      <c r="E28" s="89">
        <f>N22</f>
        <v>5585100</v>
      </c>
      <c r="F28" s="8"/>
      <c r="G28" s="8"/>
      <c r="H28" s="8"/>
      <c r="AB28" s="1"/>
      <c r="AC28" s="1"/>
      <c r="AD28" s="1"/>
      <c r="AE28" s="1"/>
      <c r="AF28" s="1"/>
      <c r="AG28" s="1"/>
      <c r="AH28" s="1"/>
      <c r="AI28" s="1"/>
      <c r="AJ28" s="1"/>
      <c r="AK28" s="1"/>
      <c r="AL28" s="1"/>
      <c r="AM28" s="1"/>
      <c r="AN28" s="1"/>
      <c r="AO28" s="1"/>
      <c r="AP28" s="1"/>
      <c r="AQ28" s="1"/>
      <c r="AR28" s="1"/>
    </row>
    <row r="29" spans="2:47" ht="39.6" customHeight="1" x14ac:dyDescent="0.25">
      <c r="B29" s="31" t="s">
        <v>789</v>
      </c>
      <c r="C29" s="87">
        <f>O22+R22+U22+X22+AA22+AD22+AG22+AJ22+AM22-C30</f>
        <v>422041800.99999994</v>
      </c>
      <c r="D29" s="88">
        <f>P22+S22+V22+Y22+AB22+AE22+AH22+AK22+AN22-D30</f>
        <v>416933487.89999998</v>
      </c>
      <c r="E29" s="89">
        <f>Q22+T22+W22+Z22+AC22+AF22+AI22+AL22+AO22-E30</f>
        <v>418793252</v>
      </c>
      <c r="F29" s="8"/>
      <c r="G29" s="8"/>
      <c r="H29" s="8"/>
      <c r="AB29" s="1"/>
      <c r="AC29" s="1"/>
      <c r="AD29" s="1"/>
      <c r="AE29" s="1"/>
      <c r="AF29" s="1"/>
      <c r="AG29" s="1"/>
      <c r="AH29" s="1"/>
      <c r="AI29" s="1"/>
      <c r="AJ29" s="1"/>
      <c r="AK29" s="1"/>
      <c r="AL29" s="1"/>
      <c r="AM29" s="1"/>
      <c r="AN29" s="1"/>
      <c r="AO29" s="1"/>
      <c r="AP29" s="1"/>
      <c r="AQ29" s="1"/>
      <c r="AR29" s="1"/>
    </row>
    <row r="30" spans="2:47" ht="47.25" x14ac:dyDescent="0.25">
      <c r="B30" s="153" t="s">
        <v>535</v>
      </c>
      <c r="C30" s="87">
        <f>AD22</f>
        <v>533000</v>
      </c>
      <c r="D30" s="88">
        <f t="shared" ref="D30:E30" si="6">AE22</f>
        <v>180000</v>
      </c>
      <c r="E30" s="89">
        <f t="shared" si="6"/>
        <v>250000</v>
      </c>
      <c r="F30" s="8"/>
      <c r="G30" s="8"/>
      <c r="H30" s="8"/>
      <c r="AB30" s="1"/>
      <c r="AC30" s="1"/>
      <c r="AD30" s="1"/>
      <c r="AE30" s="1"/>
      <c r="AF30" s="1"/>
      <c r="AG30" s="1"/>
      <c r="AH30" s="1"/>
      <c r="AI30" s="1"/>
      <c r="AJ30" s="1"/>
      <c r="AK30" s="1"/>
      <c r="AL30" s="1"/>
      <c r="AM30" s="1"/>
      <c r="AN30" s="1"/>
      <c r="AO30" s="1"/>
      <c r="AP30" s="1"/>
      <c r="AQ30" s="1"/>
      <c r="AR30" s="1"/>
    </row>
    <row r="31" spans="2:47" ht="15.6" customHeight="1" x14ac:dyDescent="0.25">
      <c r="B31" s="31" t="s">
        <v>211</v>
      </c>
      <c r="C31" s="87">
        <f>AS22</f>
        <v>8007931.9000000004</v>
      </c>
      <c r="D31" s="88">
        <f>AT22</f>
        <v>8014128.7999999998</v>
      </c>
      <c r="E31" s="89">
        <f>AU22</f>
        <v>8014128.7999999998</v>
      </c>
      <c r="F31" s="8"/>
      <c r="G31" s="8"/>
      <c r="H31" s="8"/>
      <c r="AB31" s="1"/>
      <c r="AC31" s="1"/>
      <c r="AD31" s="1"/>
      <c r="AE31" s="1"/>
      <c r="AF31" s="1"/>
      <c r="AG31" s="1"/>
      <c r="AH31" s="1"/>
      <c r="AI31" s="1"/>
      <c r="AJ31" s="1"/>
      <c r="AK31" s="1"/>
      <c r="AL31" s="1"/>
      <c r="AM31" s="1"/>
      <c r="AN31" s="1"/>
      <c r="AO31" s="1"/>
      <c r="AP31" s="1"/>
      <c r="AQ31" s="1"/>
      <c r="AR31" s="1"/>
    </row>
    <row r="32" spans="2:47" ht="19.149999999999999" customHeight="1" thickBot="1" x14ac:dyDescent="0.3">
      <c r="B32" s="154" t="s">
        <v>422</v>
      </c>
      <c r="C32" s="121">
        <f>AP22</f>
        <v>215249807.69999999</v>
      </c>
      <c r="D32" s="122">
        <f>AQ22</f>
        <v>194951184.80000001</v>
      </c>
      <c r="E32" s="123">
        <f>AR22</f>
        <v>208266944.5</v>
      </c>
      <c r="F32" s="8"/>
      <c r="G32" s="8"/>
      <c r="H32" s="8"/>
      <c r="AB32" s="1"/>
      <c r="AC32" s="1"/>
      <c r="AD32" s="1"/>
      <c r="AE32" s="1"/>
      <c r="AF32" s="1"/>
      <c r="AG32" s="1"/>
      <c r="AH32" s="1"/>
      <c r="AI32" s="1"/>
      <c r="AJ32" s="1"/>
      <c r="AK32" s="1"/>
      <c r="AL32" s="1"/>
      <c r="AM32" s="1"/>
      <c r="AN32" s="1"/>
      <c r="AO32" s="1"/>
      <c r="AP32" s="1"/>
      <c r="AQ32" s="1"/>
      <c r="AR32" s="1"/>
    </row>
    <row r="33" spans="2:44" ht="17.25" thickBot="1" x14ac:dyDescent="0.3">
      <c r="B33" s="155" t="s">
        <v>212</v>
      </c>
      <c r="C33" s="180">
        <f>SUM(C27:C32)</f>
        <v>680327671.19999993</v>
      </c>
      <c r="D33" s="181">
        <f>SUM(D27:D32)</f>
        <v>640104081.79999995</v>
      </c>
      <c r="E33" s="182">
        <f>SUM(E27:E32)</f>
        <v>651801975.9000001</v>
      </c>
      <c r="F33" s="8"/>
      <c r="G33" s="8"/>
      <c r="H33" s="8"/>
      <c r="AB33" s="1"/>
      <c r="AC33" s="1"/>
      <c r="AD33" s="1"/>
      <c r="AE33" s="1"/>
      <c r="AF33" s="1"/>
      <c r="AG33" s="1"/>
      <c r="AH33" s="1"/>
      <c r="AI33" s="1"/>
      <c r="AJ33" s="1"/>
      <c r="AK33" s="1"/>
      <c r="AL33" s="1"/>
      <c r="AM33" s="1"/>
      <c r="AN33" s="1"/>
      <c r="AO33" s="1"/>
      <c r="AP33" s="1"/>
      <c r="AQ33" s="1"/>
      <c r="AR33" s="1"/>
    </row>
    <row r="34" spans="2:44" ht="15.6" x14ac:dyDescent="0.3">
      <c r="C34" s="151"/>
      <c r="D34" s="151"/>
      <c r="E34" s="151"/>
      <c r="AB34" s="1"/>
      <c r="AC34" s="1"/>
      <c r="AD34" s="1"/>
      <c r="AE34" s="1"/>
      <c r="AF34" s="1"/>
      <c r="AG34" s="1"/>
      <c r="AH34" s="1"/>
      <c r="AI34" s="1"/>
      <c r="AJ34" s="1"/>
      <c r="AK34" s="1"/>
      <c r="AL34" s="1"/>
      <c r="AM34" s="1"/>
      <c r="AN34" s="1"/>
      <c r="AO34" s="1"/>
      <c r="AP34" s="1"/>
      <c r="AQ34" s="1"/>
      <c r="AR34" s="1"/>
    </row>
    <row r="35" spans="2:44" ht="15.6" x14ac:dyDescent="0.3">
      <c r="C35" s="114"/>
      <c r="D35" s="114"/>
      <c r="E35" s="114"/>
      <c r="AB35" s="1"/>
      <c r="AC35" s="1"/>
      <c r="AD35" s="1"/>
      <c r="AE35" s="1"/>
      <c r="AF35" s="1"/>
      <c r="AG35" s="1"/>
      <c r="AH35" s="1"/>
      <c r="AI35" s="1"/>
      <c r="AJ35" s="1"/>
      <c r="AK35" s="1"/>
      <c r="AL35" s="1"/>
      <c r="AM35" s="1"/>
      <c r="AN35" s="1"/>
      <c r="AO35" s="1"/>
      <c r="AP35" s="1"/>
      <c r="AQ35" s="1"/>
      <c r="AR35" s="1"/>
    </row>
    <row r="36" spans="2:44" ht="15.6" x14ac:dyDescent="0.3">
      <c r="C36" s="151"/>
      <c r="D36" s="151"/>
      <c r="E36" s="151"/>
      <c r="AB36" s="1"/>
      <c r="AC36" s="1"/>
      <c r="AD36" s="1"/>
      <c r="AE36" s="1"/>
      <c r="AF36" s="1"/>
      <c r="AG36" s="1"/>
      <c r="AH36" s="1"/>
      <c r="AI36" s="1"/>
      <c r="AJ36" s="1"/>
      <c r="AK36" s="1"/>
      <c r="AL36" s="1"/>
      <c r="AM36" s="1"/>
      <c r="AN36" s="1"/>
      <c r="AO36" s="1"/>
      <c r="AP36" s="1"/>
      <c r="AQ36" s="1"/>
      <c r="AR36" s="1"/>
    </row>
    <row r="37" spans="2:44" ht="15.6" x14ac:dyDescent="0.3">
      <c r="AB37" s="1"/>
      <c r="AC37" s="1"/>
      <c r="AD37" s="1"/>
      <c r="AE37" s="1"/>
      <c r="AF37" s="1"/>
      <c r="AG37" s="1"/>
      <c r="AH37" s="1"/>
      <c r="AI37" s="1"/>
      <c r="AJ37" s="1"/>
      <c r="AK37" s="1"/>
      <c r="AL37" s="1"/>
      <c r="AM37" s="1"/>
      <c r="AN37" s="1"/>
      <c r="AO37" s="1"/>
      <c r="AP37" s="1"/>
      <c r="AQ37" s="1"/>
      <c r="AR37" s="1"/>
    </row>
    <row r="56" spans="2:44" s="2" customFormat="1" ht="15.6" x14ac:dyDescent="0.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2:44" s="2" customFormat="1" ht="15.6" x14ac:dyDescent="0.3">
      <c r="B57" s="6"/>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2:44" s="2" customFormat="1" ht="15.6" x14ac:dyDescent="0.3">
      <c r="B58" s="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61" spans="2:44" s="2" customFormat="1" ht="15.6" x14ac:dyDescent="0.3">
      <c r="B61" s="6"/>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5" spans="2:44" s="2" customFormat="1" ht="15.6" x14ac:dyDescent="0.3">
      <c r="B65" s="6"/>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2:44" s="2" customFormat="1" ht="15.6" x14ac:dyDescent="0.3">
      <c r="B66" s="6"/>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2:44" s="2" customFormat="1" ht="15.6" x14ac:dyDescent="0.3">
      <c r="B67" s="6"/>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2:44" s="2" customFormat="1" x14ac:dyDescent="0.25">
      <c r="B68" s="6"/>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2:44" s="2" customFormat="1" x14ac:dyDescent="0.25">
      <c r="B69" s="6"/>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2:44" s="2" customFormat="1" x14ac:dyDescent="0.25">
      <c r="B70" s="6"/>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2:44" s="2" customFormat="1" x14ac:dyDescent="0.25">
      <c r="B71" s="6"/>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2:44" s="2" customFormat="1" x14ac:dyDescent="0.25">
      <c r="B72" s="6"/>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4" spans="2:44" s="3" customFormat="1" x14ac:dyDescent="0.25">
      <c r="B74" s="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row>
  </sheetData>
  <customSheetViews>
    <customSheetView guid="{0579DC6C-7CAA-48EB-A238-9729EC75B93D}" scale="51" showPageBreaks="1">
      <pane xSplit="2" ySplit="4" topLeftCell="Q5" activePane="bottomRight" state="frozenSplit"/>
      <selection pane="bottomRight" activeCell="AJ2" sqref="AJ2:AJ3"/>
      <pageMargins left="0.7" right="0.7" top="0.75" bottom="0.75" header="0.3" footer="0.3"/>
      <pageSetup paperSize="9" orientation="portrait" r:id="rId1"/>
    </customSheetView>
  </customSheetViews>
  <mergeCells count="18">
    <mergeCell ref="B25:D25"/>
    <mergeCell ref="AP2:AR3"/>
    <mergeCell ref="AS2:AU3"/>
    <mergeCell ref="AM3:AO3"/>
    <mergeCell ref="O2:AO2"/>
    <mergeCell ref="B2:B4"/>
    <mergeCell ref="F2:H3"/>
    <mergeCell ref="I2:K3"/>
    <mergeCell ref="L2:N3"/>
    <mergeCell ref="O3:Q3"/>
    <mergeCell ref="R3:T3"/>
    <mergeCell ref="U3:W3"/>
    <mergeCell ref="X3:Z3"/>
    <mergeCell ref="AA3:AC3"/>
    <mergeCell ref="AD3:AF3"/>
    <mergeCell ref="AJ3:AL3"/>
    <mergeCell ref="AG3:AI3"/>
    <mergeCell ref="C2:E3"/>
  </mergeCells>
  <pageMargins left="0.7" right="0.7" top="0.75" bottom="0.75" header="0.3" footer="0.3"/>
  <pageSetup paperSize="9" scale="55" orientation="landscape" r:id="rId2"/>
  <colBreaks count="3" manualBreakCount="3">
    <brk id="11" max="1048575" man="1"/>
    <brk id="20"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24"/>
  <sheetViews>
    <sheetView showWhiteSpace="0" view="pageBreakPreview" topLeftCell="A31" zoomScale="75" zoomScaleNormal="50" zoomScaleSheetLayoutView="75" zoomScalePageLayoutView="45" workbookViewId="0">
      <selection activeCell="K46" sqref="K46"/>
    </sheetView>
  </sheetViews>
  <sheetFormatPr defaultColWidth="9.140625" defaultRowHeight="15.75" x14ac:dyDescent="0.25"/>
  <cols>
    <col min="1" max="1" width="2.7109375" style="1" customWidth="1"/>
    <col min="2" max="2" width="38" style="5" customWidth="1"/>
    <col min="3" max="3" width="5.85546875" style="4" customWidth="1"/>
    <col min="4" max="4" width="12.140625" style="4" customWidth="1"/>
    <col min="5" max="5" width="12.7109375" style="4" customWidth="1"/>
    <col min="6" max="6" width="9.85546875" style="4" customWidth="1"/>
    <col min="7" max="7" width="15.85546875" style="4" customWidth="1"/>
    <col min="8" max="8" width="17.7109375" style="4" customWidth="1"/>
    <col min="9" max="9" width="14" style="4" customWidth="1"/>
    <col min="10" max="10" width="15.140625" style="4" customWidth="1"/>
    <col min="11" max="11" width="11.28515625" style="4" customWidth="1"/>
    <col min="12" max="12" width="14.28515625" style="4" customWidth="1"/>
    <col min="13" max="13" width="9.7109375" style="4" customWidth="1"/>
    <col min="14" max="14" width="8.28515625" style="4" customWidth="1"/>
    <col min="15" max="15" width="11.42578125" style="4" customWidth="1"/>
    <col min="16" max="16" width="7" style="4" customWidth="1"/>
    <col min="17" max="17" width="5.28515625" style="4" customWidth="1"/>
    <col min="18" max="18" width="5.85546875" style="4" customWidth="1"/>
    <col min="19" max="19" width="7.28515625" style="272" customWidth="1"/>
    <col min="20" max="20" width="13.28515625" style="4" customWidth="1"/>
    <col min="21" max="21" width="14.7109375" style="1" customWidth="1"/>
    <col min="22" max="16384" width="9.140625" style="1"/>
  </cols>
  <sheetData>
    <row r="1" spans="2:21" ht="16.149999999999999" thickBot="1" x14ac:dyDescent="0.35"/>
    <row r="2" spans="2:21" s="2" customFormat="1" x14ac:dyDescent="0.25">
      <c r="B2" s="323" t="s">
        <v>1</v>
      </c>
      <c r="C2" s="348" t="s">
        <v>78</v>
      </c>
      <c r="D2" s="349"/>
      <c r="E2" s="349"/>
      <c r="F2" s="350"/>
      <c r="G2" s="331" t="s">
        <v>80</v>
      </c>
      <c r="H2" s="331"/>
      <c r="I2" s="331"/>
      <c r="J2" s="331"/>
      <c r="K2" s="331"/>
      <c r="L2" s="331"/>
      <c r="M2" s="331"/>
      <c r="N2" s="331"/>
      <c r="O2" s="323" t="s">
        <v>90</v>
      </c>
      <c r="P2" s="351" t="s">
        <v>82</v>
      </c>
      <c r="Q2" s="324" t="s">
        <v>88</v>
      </c>
      <c r="R2" s="323" t="s">
        <v>89</v>
      </c>
      <c r="S2" s="346" t="s">
        <v>429</v>
      </c>
      <c r="T2" s="325" t="s">
        <v>76</v>
      </c>
      <c r="U2" s="342" t="s">
        <v>427</v>
      </c>
    </row>
    <row r="3" spans="2:21" s="2" customFormat="1" ht="162" customHeight="1" thickBot="1" x14ac:dyDescent="0.3">
      <c r="B3" s="332"/>
      <c r="C3" s="10" t="s">
        <v>77</v>
      </c>
      <c r="D3" s="11" t="s">
        <v>79</v>
      </c>
      <c r="E3" s="11" t="s">
        <v>84</v>
      </c>
      <c r="F3" s="12" t="s">
        <v>91</v>
      </c>
      <c r="G3" s="13" t="s">
        <v>753</v>
      </c>
      <c r="H3" s="14" t="s">
        <v>781</v>
      </c>
      <c r="I3" s="15" t="s">
        <v>85</v>
      </c>
      <c r="J3" s="14" t="s">
        <v>93</v>
      </c>
      <c r="K3" s="14" t="s">
        <v>81</v>
      </c>
      <c r="L3" s="16" t="s">
        <v>86</v>
      </c>
      <c r="M3" s="16" t="s">
        <v>754</v>
      </c>
      <c r="N3" s="16" t="s">
        <v>75</v>
      </c>
      <c r="O3" s="332"/>
      <c r="P3" s="352"/>
      <c r="Q3" s="353"/>
      <c r="R3" s="332"/>
      <c r="S3" s="347"/>
      <c r="T3" s="345"/>
      <c r="U3" s="343"/>
    </row>
    <row r="4" spans="2:21" s="30" customFormat="1" ht="16.5" x14ac:dyDescent="0.25">
      <c r="B4" s="115" t="s">
        <v>3</v>
      </c>
      <c r="C4" s="142">
        <v>1</v>
      </c>
      <c r="D4" s="20">
        <v>2</v>
      </c>
      <c r="E4" s="20"/>
      <c r="F4" s="21"/>
      <c r="G4" s="22"/>
      <c r="H4" s="198">
        <v>117</v>
      </c>
      <c r="I4" s="20"/>
      <c r="J4" s="23"/>
      <c r="K4" s="23"/>
      <c r="L4" s="24"/>
      <c r="M4" s="25"/>
      <c r="N4" s="25"/>
      <c r="O4" s="26"/>
      <c r="P4" s="27"/>
      <c r="Q4" s="28"/>
      <c r="R4" s="29"/>
      <c r="S4" s="273"/>
      <c r="T4" s="27"/>
      <c r="U4" s="131"/>
    </row>
    <row r="5" spans="2:21" s="30" customFormat="1" ht="16.5" x14ac:dyDescent="0.25">
      <c r="B5" s="116" t="s">
        <v>554</v>
      </c>
      <c r="C5" s="34"/>
      <c r="D5" s="32"/>
      <c r="E5" s="32"/>
      <c r="F5" s="33">
        <v>3</v>
      </c>
      <c r="G5" s="34"/>
      <c r="H5" s="32"/>
      <c r="I5" s="32"/>
      <c r="J5" s="32"/>
      <c r="K5" s="32"/>
      <c r="L5" s="32"/>
      <c r="M5" s="35"/>
      <c r="N5" s="35"/>
      <c r="O5" s="36">
        <v>4</v>
      </c>
      <c r="P5" s="37"/>
      <c r="Q5" s="38"/>
      <c r="R5" s="39">
        <v>4</v>
      </c>
      <c r="S5" s="274"/>
      <c r="T5" s="39">
        <v>5</v>
      </c>
      <c r="U5" s="132"/>
    </row>
    <row r="6" spans="2:21" s="30" customFormat="1" ht="49.5" x14ac:dyDescent="0.25">
      <c r="B6" s="116" t="s">
        <v>74</v>
      </c>
      <c r="C6" s="34"/>
      <c r="D6" s="32"/>
      <c r="E6" s="32"/>
      <c r="F6" s="40"/>
      <c r="G6" s="34"/>
      <c r="H6" s="32"/>
      <c r="I6" s="32"/>
      <c r="J6" s="32"/>
      <c r="K6" s="32"/>
      <c r="L6" s="32"/>
      <c r="M6" s="35"/>
      <c r="N6" s="35"/>
      <c r="O6" s="41"/>
      <c r="P6" s="37"/>
      <c r="Q6" s="38"/>
      <c r="R6" s="37"/>
      <c r="S6" s="275">
        <v>6</v>
      </c>
      <c r="T6" s="37"/>
      <c r="U6" s="132"/>
    </row>
    <row r="7" spans="2:21" s="30" customFormat="1" ht="85.15" customHeight="1" x14ac:dyDescent="0.25">
      <c r="B7" s="143" t="s">
        <v>4</v>
      </c>
      <c r="C7" s="60"/>
      <c r="D7" s="43"/>
      <c r="E7" s="44">
        <v>29</v>
      </c>
      <c r="F7" s="45"/>
      <c r="G7" s="46" t="s">
        <v>755</v>
      </c>
      <c r="H7" s="47" t="s">
        <v>782</v>
      </c>
      <c r="I7" s="47" t="s">
        <v>786</v>
      </c>
      <c r="J7" s="47" t="s">
        <v>756</v>
      </c>
      <c r="K7" s="47" t="s">
        <v>536</v>
      </c>
      <c r="L7" s="47">
        <v>51</v>
      </c>
      <c r="M7" s="42" t="s">
        <v>757</v>
      </c>
      <c r="N7" s="42" t="s">
        <v>758</v>
      </c>
      <c r="O7" s="41"/>
      <c r="P7" s="37"/>
      <c r="Q7" s="38"/>
      <c r="R7" s="37"/>
      <c r="S7" s="274"/>
      <c r="T7" s="37"/>
      <c r="U7" s="132"/>
    </row>
    <row r="8" spans="2:21" s="30" customFormat="1" ht="16.5" x14ac:dyDescent="0.25">
      <c r="B8" s="172" t="s">
        <v>759</v>
      </c>
      <c r="C8" s="34"/>
      <c r="D8" s="32"/>
      <c r="E8" s="32"/>
      <c r="F8" s="40"/>
      <c r="G8" s="46"/>
      <c r="H8" s="47" t="s">
        <v>760</v>
      </c>
      <c r="I8" s="48"/>
      <c r="J8" s="47">
        <v>32</v>
      </c>
      <c r="K8" s="47"/>
      <c r="L8" s="47"/>
      <c r="M8" s="42"/>
      <c r="N8" s="42">
        <v>36</v>
      </c>
      <c r="O8" s="41"/>
      <c r="P8" s="37"/>
      <c r="Q8" s="38"/>
      <c r="R8" s="37"/>
      <c r="S8" s="275"/>
      <c r="T8" s="37"/>
      <c r="U8" s="132"/>
    </row>
    <row r="9" spans="2:21" s="30" customFormat="1" ht="33" x14ac:dyDescent="0.25">
      <c r="B9" s="173" t="s">
        <v>761</v>
      </c>
      <c r="C9" s="34"/>
      <c r="D9" s="32"/>
      <c r="E9" s="32"/>
      <c r="F9" s="40"/>
      <c r="G9" s="46" t="s">
        <v>762</v>
      </c>
      <c r="H9" s="47">
        <v>11</v>
      </c>
      <c r="I9" s="48"/>
      <c r="J9" s="47"/>
      <c r="K9" s="47"/>
      <c r="L9" s="47"/>
      <c r="M9" s="42" t="s">
        <v>757</v>
      </c>
      <c r="N9" s="42">
        <v>15</v>
      </c>
      <c r="O9" s="41"/>
      <c r="P9" s="37"/>
      <c r="Q9" s="38"/>
      <c r="R9" s="37"/>
      <c r="S9" s="275"/>
      <c r="T9" s="37"/>
      <c r="U9" s="132"/>
    </row>
    <row r="10" spans="2:21" s="30" customFormat="1" ht="33" x14ac:dyDescent="0.25">
      <c r="B10" s="173" t="s">
        <v>763</v>
      </c>
      <c r="C10" s="34"/>
      <c r="D10" s="32"/>
      <c r="E10" s="32"/>
      <c r="F10" s="40"/>
      <c r="G10" s="46">
        <v>17</v>
      </c>
      <c r="H10" s="47"/>
      <c r="I10" s="48"/>
      <c r="J10" s="47"/>
      <c r="K10" s="47"/>
      <c r="L10" s="47"/>
      <c r="M10" s="42"/>
      <c r="N10" s="42"/>
      <c r="O10" s="41"/>
      <c r="P10" s="37"/>
      <c r="Q10" s="38"/>
      <c r="R10" s="37"/>
      <c r="S10" s="275"/>
      <c r="T10" s="37"/>
      <c r="U10" s="132"/>
    </row>
    <row r="11" spans="2:21" s="30" customFormat="1" ht="33" x14ac:dyDescent="0.25">
      <c r="B11" s="173" t="s">
        <v>764</v>
      </c>
      <c r="C11" s="34"/>
      <c r="D11" s="32"/>
      <c r="E11" s="32"/>
      <c r="F11" s="40"/>
      <c r="G11" s="46">
        <v>25</v>
      </c>
      <c r="H11" s="47" t="s">
        <v>765</v>
      </c>
      <c r="I11" s="48"/>
      <c r="J11" s="47"/>
      <c r="K11" s="47"/>
      <c r="L11" s="47"/>
      <c r="M11" s="42"/>
      <c r="N11" s="42"/>
      <c r="O11" s="41"/>
      <c r="P11" s="37"/>
      <c r="Q11" s="38"/>
      <c r="R11" s="37"/>
      <c r="S11" s="275"/>
      <c r="T11" s="37"/>
      <c r="U11" s="132"/>
    </row>
    <row r="12" spans="2:21" s="30" customFormat="1" ht="33" x14ac:dyDescent="0.25">
      <c r="B12" s="173" t="s">
        <v>766</v>
      </c>
      <c r="C12" s="34"/>
      <c r="D12" s="32"/>
      <c r="E12" s="32"/>
      <c r="F12" s="40"/>
      <c r="G12" s="46">
        <v>20</v>
      </c>
      <c r="H12" s="47"/>
      <c r="I12" s="48"/>
      <c r="J12" s="47"/>
      <c r="K12" s="47"/>
      <c r="L12" s="47"/>
      <c r="M12" s="42"/>
      <c r="N12" s="42"/>
      <c r="O12" s="41"/>
      <c r="P12" s="37"/>
      <c r="Q12" s="38"/>
      <c r="R12" s="37"/>
      <c r="S12" s="275"/>
      <c r="T12" s="37"/>
      <c r="U12" s="132"/>
    </row>
    <row r="13" spans="2:21" s="30" customFormat="1" ht="16.5" x14ac:dyDescent="0.25">
      <c r="B13" s="173" t="s">
        <v>767</v>
      </c>
      <c r="C13" s="34"/>
      <c r="D13" s="32"/>
      <c r="E13" s="32"/>
      <c r="F13" s="40"/>
      <c r="G13" s="46"/>
      <c r="H13" s="47">
        <v>22</v>
      </c>
      <c r="I13" s="48"/>
      <c r="J13" s="47">
        <v>21</v>
      </c>
      <c r="K13" s="47"/>
      <c r="L13" s="47"/>
      <c r="M13" s="42"/>
      <c r="N13" s="42"/>
      <c r="O13" s="41"/>
      <c r="P13" s="37"/>
      <c r="Q13" s="38"/>
      <c r="R13" s="37"/>
      <c r="S13" s="275"/>
      <c r="T13" s="37"/>
      <c r="U13" s="132"/>
    </row>
    <row r="14" spans="2:21" s="30" customFormat="1" ht="33" x14ac:dyDescent="0.25">
      <c r="B14" s="174" t="s">
        <v>768</v>
      </c>
      <c r="C14" s="60"/>
      <c r="D14" s="43"/>
      <c r="E14" s="44"/>
      <c r="F14" s="45"/>
      <c r="G14" s="46"/>
      <c r="H14" s="47">
        <v>23</v>
      </c>
      <c r="I14" s="48"/>
      <c r="J14" s="47"/>
      <c r="K14" s="47"/>
      <c r="L14" s="47"/>
      <c r="M14" s="42"/>
      <c r="N14" s="42"/>
      <c r="O14" s="41"/>
      <c r="P14" s="37"/>
      <c r="Q14" s="38"/>
      <c r="R14" s="37"/>
      <c r="S14" s="274"/>
      <c r="T14" s="37"/>
      <c r="U14" s="132"/>
    </row>
    <row r="15" spans="2:21" s="30" customFormat="1" ht="33" x14ac:dyDescent="0.25">
      <c r="B15" s="174" t="s">
        <v>769</v>
      </c>
      <c r="C15" s="60"/>
      <c r="D15" s="43"/>
      <c r="E15" s="44"/>
      <c r="F15" s="45"/>
      <c r="G15" s="46"/>
      <c r="H15" s="47">
        <v>24</v>
      </c>
      <c r="I15" s="48"/>
      <c r="J15" s="47"/>
      <c r="K15" s="47"/>
      <c r="L15" s="47"/>
      <c r="M15" s="42"/>
      <c r="N15" s="165">
        <v>26</v>
      </c>
      <c r="O15" s="41"/>
      <c r="P15" s="37"/>
      <c r="Q15" s="38"/>
      <c r="R15" s="37"/>
      <c r="S15" s="274"/>
      <c r="T15" s="37"/>
      <c r="U15" s="132"/>
    </row>
    <row r="16" spans="2:21" s="30" customFormat="1" ht="33" x14ac:dyDescent="0.25">
      <c r="B16" s="174" t="s">
        <v>770</v>
      </c>
      <c r="C16" s="60"/>
      <c r="D16" s="43"/>
      <c r="E16" s="44"/>
      <c r="F16" s="45"/>
      <c r="G16" s="46"/>
      <c r="H16" s="47"/>
      <c r="I16" s="47">
        <v>27</v>
      </c>
      <c r="J16" s="47">
        <v>30</v>
      </c>
      <c r="K16" s="47"/>
      <c r="L16" s="47"/>
      <c r="M16" s="42"/>
      <c r="N16" s="42"/>
      <c r="O16" s="41"/>
      <c r="P16" s="37"/>
      <c r="Q16" s="38"/>
      <c r="R16" s="37"/>
      <c r="S16" s="274"/>
      <c r="T16" s="37"/>
      <c r="U16" s="132"/>
    </row>
    <row r="17" spans="2:21" s="30" customFormat="1" ht="33" x14ac:dyDescent="0.25">
      <c r="B17" s="174" t="s">
        <v>771</v>
      </c>
      <c r="C17" s="60"/>
      <c r="D17" s="43"/>
      <c r="E17" s="44"/>
      <c r="F17" s="45"/>
      <c r="G17" s="46"/>
      <c r="H17" s="47"/>
      <c r="I17" s="47"/>
      <c r="J17" s="47">
        <v>31</v>
      </c>
      <c r="K17" s="47"/>
      <c r="L17" s="47"/>
      <c r="M17" s="42"/>
      <c r="N17" s="42"/>
      <c r="O17" s="41"/>
      <c r="P17" s="37"/>
      <c r="Q17" s="38"/>
      <c r="R17" s="37"/>
      <c r="S17" s="274"/>
      <c r="T17" s="37"/>
      <c r="U17" s="132"/>
    </row>
    <row r="18" spans="2:21" s="30" customFormat="1" ht="16.5" x14ac:dyDescent="0.25">
      <c r="B18" s="174" t="s">
        <v>772</v>
      </c>
      <c r="C18" s="60"/>
      <c r="D18" s="43"/>
      <c r="E18" s="44"/>
      <c r="F18" s="45"/>
      <c r="G18" s="46"/>
      <c r="H18" s="47"/>
      <c r="I18" s="47">
        <v>33</v>
      </c>
      <c r="J18" s="47"/>
      <c r="K18" s="47"/>
      <c r="L18" s="47"/>
      <c r="M18" s="42"/>
      <c r="N18" s="42"/>
      <c r="O18" s="41"/>
      <c r="P18" s="37"/>
      <c r="Q18" s="38"/>
      <c r="R18" s="37"/>
      <c r="S18" s="274"/>
      <c r="T18" s="37"/>
      <c r="U18" s="132"/>
    </row>
    <row r="19" spans="2:21" s="30" customFormat="1" ht="33" x14ac:dyDescent="0.25">
      <c r="B19" s="174" t="s">
        <v>787</v>
      </c>
      <c r="C19" s="60"/>
      <c r="D19" s="43"/>
      <c r="E19" s="44">
        <v>29</v>
      </c>
      <c r="F19" s="45"/>
      <c r="G19" s="46"/>
      <c r="H19" s="47">
        <v>35</v>
      </c>
      <c r="I19" s="47">
        <v>34</v>
      </c>
      <c r="J19" s="47"/>
      <c r="K19" s="47"/>
      <c r="L19" s="47"/>
      <c r="M19" s="42"/>
      <c r="N19" s="42"/>
      <c r="O19" s="41"/>
      <c r="P19" s="37"/>
      <c r="Q19" s="38"/>
      <c r="R19" s="37"/>
      <c r="S19" s="274"/>
      <c r="T19" s="37"/>
      <c r="U19" s="132"/>
    </row>
    <row r="20" spans="2:21" s="30" customFormat="1" ht="16.5" x14ac:dyDescent="0.25">
      <c r="B20" s="174" t="s">
        <v>773</v>
      </c>
      <c r="C20" s="60"/>
      <c r="D20" s="43"/>
      <c r="E20" s="44"/>
      <c r="F20" s="45"/>
      <c r="G20" s="46"/>
      <c r="H20" s="47">
        <v>39</v>
      </c>
      <c r="I20" s="48"/>
      <c r="J20" s="47"/>
      <c r="K20" s="47" t="s">
        <v>536</v>
      </c>
      <c r="L20" s="47"/>
      <c r="M20" s="42"/>
      <c r="N20" s="42">
        <v>37</v>
      </c>
      <c r="O20" s="41"/>
      <c r="P20" s="37"/>
      <c r="Q20" s="38"/>
      <c r="R20" s="37"/>
      <c r="S20" s="274"/>
      <c r="T20" s="37"/>
      <c r="U20" s="132"/>
    </row>
    <row r="21" spans="2:21" s="30" customFormat="1" ht="16.5" x14ac:dyDescent="0.25">
      <c r="B21" s="174" t="s">
        <v>774</v>
      </c>
      <c r="C21" s="60"/>
      <c r="D21" s="43"/>
      <c r="E21" s="44"/>
      <c r="F21" s="45"/>
      <c r="G21" s="46"/>
      <c r="H21" s="47">
        <v>41</v>
      </c>
      <c r="I21" s="48"/>
      <c r="J21" s="47"/>
      <c r="K21" s="47"/>
      <c r="L21" s="47"/>
      <c r="M21" s="42"/>
      <c r="N21" s="42">
        <v>42</v>
      </c>
      <c r="O21" s="41"/>
      <c r="P21" s="37"/>
      <c r="Q21" s="38"/>
      <c r="R21" s="37"/>
      <c r="S21" s="274"/>
      <c r="T21" s="37"/>
      <c r="U21" s="132"/>
    </row>
    <row r="22" spans="2:21" s="30" customFormat="1" ht="16.5" x14ac:dyDescent="0.25">
      <c r="B22" s="174" t="s">
        <v>780</v>
      </c>
      <c r="C22" s="60"/>
      <c r="D22" s="43"/>
      <c r="E22" s="44"/>
      <c r="F22" s="45"/>
      <c r="G22" s="46"/>
      <c r="H22" s="47">
        <v>44</v>
      </c>
      <c r="I22" s="48"/>
      <c r="J22" s="47">
        <v>43</v>
      </c>
      <c r="K22" s="47"/>
      <c r="L22" s="47"/>
      <c r="M22" s="42"/>
      <c r="N22" s="42"/>
      <c r="O22" s="41"/>
      <c r="P22" s="37"/>
      <c r="Q22" s="38"/>
      <c r="R22" s="37"/>
      <c r="S22" s="274"/>
      <c r="T22" s="37"/>
      <c r="U22" s="132"/>
    </row>
    <row r="23" spans="2:21" s="30" customFormat="1" ht="33" x14ac:dyDescent="0.25">
      <c r="B23" s="174" t="s">
        <v>775</v>
      </c>
      <c r="C23" s="60"/>
      <c r="D23" s="43"/>
      <c r="E23" s="44"/>
      <c r="F23" s="45"/>
      <c r="G23" s="46"/>
      <c r="H23" s="47"/>
      <c r="I23" s="47" t="s">
        <v>776</v>
      </c>
      <c r="J23" s="47" t="s">
        <v>777</v>
      </c>
      <c r="K23" s="47"/>
      <c r="L23" s="47"/>
      <c r="M23" s="42"/>
      <c r="N23" s="42"/>
      <c r="O23" s="41"/>
      <c r="P23" s="37"/>
      <c r="Q23" s="38"/>
      <c r="R23" s="37"/>
      <c r="S23" s="274"/>
      <c r="T23" s="37"/>
      <c r="U23" s="132"/>
    </row>
    <row r="24" spans="2:21" s="30" customFormat="1" ht="16.5" x14ac:dyDescent="0.25">
      <c r="B24" s="174" t="s">
        <v>778</v>
      </c>
      <c r="C24" s="60"/>
      <c r="D24" s="43"/>
      <c r="E24" s="44"/>
      <c r="F24" s="45"/>
      <c r="G24" s="46"/>
      <c r="H24" s="47">
        <v>50</v>
      </c>
      <c r="I24" s="48"/>
      <c r="J24" s="47"/>
      <c r="K24" s="47"/>
      <c r="L24" s="47">
        <v>51</v>
      </c>
      <c r="M24" s="42"/>
      <c r="N24" s="42"/>
      <c r="O24" s="41"/>
      <c r="P24" s="37"/>
      <c r="Q24" s="38"/>
      <c r="R24" s="37"/>
      <c r="S24" s="274"/>
      <c r="T24" s="37"/>
      <c r="U24" s="132"/>
    </row>
    <row r="25" spans="2:21" s="30" customFormat="1" ht="16.5" x14ac:dyDescent="0.25">
      <c r="B25" s="143" t="s">
        <v>533</v>
      </c>
      <c r="C25" s="60"/>
      <c r="D25" s="43"/>
      <c r="E25" s="44"/>
      <c r="F25" s="45"/>
      <c r="G25" s="46"/>
      <c r="H25" s="47"/>
      <c r="I25" s="48"/>
      <c r="J25" s="47"/>
      <c r="K25" s="47"/>
      <c r="L25" s="66">
        <v>52</v>
      </c>
      <c r="M25" s="42"/>
      <c r="N25" s="42"/>
      <c r="O25" s="41"/>
      <c r="P25" s="37"/>
      <c r="Q25" s="38"/>
      <c r="R25" s="37"/>
      <c r="S25" s="274"/>
      <c r="T25" s="37"/>
      <c r="U25" s="132"/>
    </row>
    <row r="26" spans="2:21" s="58" customFormat="1" ht="16.5" x14ac:dyDescent="0.25">
      <c r="B26" s="144" t="s">
        <v>11</v>
      </c>
      <c r="C26" s="34"/>
      <c r="D26" s="32"/>
      <c r="E26" s="32"/>
      <c r="F26" s="40"/>
      <c r="G26" s="49" t="s">
        <v>537</v>
      </c>
      <c r="H26" s="50">
        <v>54</v>
      </c>
      <c r="I26" s="50" t="s">
        <v>881</v>
      </c>
      <c r="J26" s="51"/>
      <c r="K26" s="50">
        <v>54</v>
      </c>
      <c r="L26" s="51"/>
      <c r="M26" s="52"/>
      <c r="N26" s="156">
        <v>57</v>
      </c>
      <c r="O26" s="53"/>
      <c r="P26" s="54"/>
      <c r="Q26" s="55"/>
      <c r="R26" s="54"/>
      <c r="S26" s="274"/>
      <c r="T26" s="57"/>
      <c r="U26" s="133"/>
    </row>
    <row r="27" spans="2:21" s="58" customFormat="1" ht="16.5" x14ac:dyDescent="0.25">
      <c r="B27" s="144" t="s">
        <v>22</v>
      </c>
      <c r="C27" s="34"/>
      <c r="D27" s="32"/>
      <c r="E27" s="59"/>
      <c r="F27" s="33">
        <v>60</v>
      </c>
      <c r="G27" s="60"/>
      <c r="H27" s="43"/>
      <c r="I27" s="43"/>
      <c r="J27" s="43"/>
      <c r="K27" s="43"/>
      <c r="L27" s="50"/>
      <c r="M27" s="166"/>
      <c r="N27" s="166">
        <v>59</v>
      </c>
      <c r="O27" s="61"/>
      <c r="P27" s="57"/>
      <c r="Q27" s="62"/>
      <c r="R27" s="57"/>
      <c r="S27" s="274"/>
      <c r="T27" s="57"/>
      <c r="U27" s="133"/>
    </row>
    <row r="28" spans="2:21" s="30" customFormat="1" ht="16.5" x14ac:dyDescent="0.25">
      <c r="B28" s="143" t="s">
        <v>33</v>
      </c>
      <c r="C28" s="60"/>
      <c r="D28" s="43"/>
      <c r="E28" s="51"/>
      <c r="F28" s="63"/>
      <c r="G28" s="34"/>
      <c r="H28" s="32"/>
      <c r="I28" s="66">
        <v>61</v>
      </c>
      <c r="J28" s="32"/>
      <c r="K28" s="32"/>
      <c r="L28" s="32"/>
      <c r="M28" s="35"/>
      <c r="N28" s="35"/>
      <c r="O28" s="41"/>
      <c r="P28" s="197">
        <v>61</v>
      </c>
      <c r="Q28" s="64"/>
      <c r="R28" s="37"/>
      <c r="S28" s="274"/>
      <c r="T28" s="37"/>
      <c r="U28" s="132"/>
    </row>
    <row r="29" spans="2:21" s="30" customFormat="1" ht="16.5" x14ac:dyDescent="0.25">
      <c r="B29" s="144" t="s">
        <v>16</v>
      </c>
      <c r="C29" s="34"/>
      <c r="D29" s="32"/>
      <c r="E29" s="59"/>
      <c r="F29" s="65"/>
      <c r="G29" s="167" t="s">
        <v>872</v>
      </c>
      <c r="H29" s="66" t="s">
        <v>872</v>
      </c>
      <c r="I29" s="47"/>
      <c r="J29" s="32"/>
      <c r="K29" s="32"/>
      <c r="L29" s="32"/>
      <c r="M29" s="35"/>
      <c r="N29" s="35"/>
      <c r="O29" s="41"/>
      <c r="P29" s="37"/>
      <c r="Q29" s="38"/>
      <c r="R29" s="37"/>
      <c r="S29" s="274"/>
      <c r="T29" s="37"/>
      <c r="U29" s="132"/>
    </row>
    <row r="30" spans="2:21" s="30" customFormat="1" ht="16.5" x14ac:dyDescent="0.25">
      <c r="B30" s="144" t="s">
        <v>87</v>
      </c>
      <c r="C30" s="34"/>
      <c r="D30" s="32"/>
      <c r="E30" s="66"/>
      <c r="F30" s="65"/>
      <c r="G30" s="34"/>
      <c r="H30" s="47"/>
      <c r="I30" s="47"/>
      <c r="J30" s="32"/>
      <c r="K30" s="32"/>
      <c r="L30" s="32"/>
      <c r="M30" s="35"/>
      <c r="N30" s="165">
        <v>64</v>
      </c>
      <c r="O30" s="41"/>
      <c r="P30" s="37"/>
      <c r="Q30" s="38"/>
      <c r="R30" s="37"/>
      <c r="S30" s="274"/>
      <c r="T30" s="39">
        <v>119</v>
      </c>
      <c r="U30" s="132"/>
    </row>
    <row r="31" spans="2:21" s="30" customFormat="1" ht="66" x14ac:dyDescent="0.25">
      <c r="B31" s="116" t="s">
        <v>6</v>
      </c>
      <c r="C31" s="34"/>
      <c r="D31" s="32"/>
      <c r="E31" s="32"/>
      <c r="F31" s="40"/>
      <c r="G31" s="34"/>
      <c r="H31" s="32"/>
      <c r="I31" s="32"/>
      <c r="J31" s="32"/>
      <c r="K31" s="32"/>
      <c r="L31" s="32"/>
      <c r="M31" s="35"/>
      <c r="N31" s="35"/>
      <c r="O31" s="36" t="s">
        <v>873</v>
      </c>
      <c r="P31" s="37"/>
      <c r="Q31" s="64"/>
      <c r="R31" s="37"/>
      <c r="S31" s="274"/>
      <c r="T31" s="37"/>
      <c r="U31" s="132"/>
    </row>
    <row r="32" spans="2:21" s="30" customFormat="1" ht="33" x14ac:dyDescent="0.25">
      <c r="B32" s="144" t="s">
        <v>17</v>
      </c>
      <c r="C32" s="34"/>
      <c r="D32" s="32"/>
      <c r="E32" s="32"/>
      <c r="F32" s="40"/>
      <c r="G32" s="34"/>
      <c r="H32" s="32"/>
      <c r="I32" s="32"/>
      <c r="J32" s="32"/>
      <c r="K32" s="32"/>
      <c r="L32" s="32"/>
      <c r="M32" s="168"/>
      <c r="N32" s="137"/>
      <c r="O32" s="41"/>
      <c r="P32" s="37"/>
      <c r="Q32" s="38"/>
      <c r="R32" s="37"/>
      <c r="S32" s="274"/>
      <c r="T32" s="129"/>
      <c r="U32" s="134" t="s">
        <v>874</v>
      </c>
    </row>
    <row r="33" spans="2:21" s="58" customFormat="1" ht="16.5" x14ac:dyDescent="0.25">
      <c r="B33" s="144" t="s">
        <v>18</v>
      </c>
      <c r="C33" s="34"/>
      <c r="D33" s="32"/>
      <c r="E33" s="32"/>
      <c r="F33" s="40"/>
      <c r="G33" s="60"/>
      <c r="H33" s="43"/>
      <c r="I33" s="43"/>
      <c r="J33" s="43"/>
      <c r="K33" s="43"/>
      <c r="L33" s="43"/>
      <c r="M33" s="71"/>
      <c r="N33" s="138"/>
      <c r="O33" s="61"/>
      <c r="P33" s="57"/>
      <c r="Q33" s="62"/>
      <c r="R33" s="57"/>
      <c r="S33" s="274"/>
      <c r="T33" s="130"/>
      <c r="U33" s="135">
        <v>79</v>
      </c>
    </row>
    <row r="34" spans="2:21" s="58" customFormat="1" ht="33" x14ac:dyDescent="0.25">
      <c r="B34" s="144" t="s">
        <v>532</v>
      </c>
      <c r="C34" s="34"/>
      <c r="D34" s="32"/>
      <c r="E34" s="32"/>
      <c r="F34" s="40"/>
      <c r="G34" s="60"/>
      <c r="H34" s="43"/>
      <c r="I34" s="43"/>
      <c r="J34" s="43"/>
      <c r="K34" s="43"/>
      <c r="L34" s="43"/>
      <c r="M34" s="56"/>
      <c r="N34" s="141"/>
      <c r="O34" s="61"/>
      <c r="P34" s="57"/>
      <c r="Q34" s="62"/>
      <c r="R34" s="57"/>
      <c r="S34" s="274"/>
      <c r="T34" s="130"/>
      <c r="U34" s="135" t="s">
        <v>875</v>
      </c>
    </row>
    <row r="35" spans="2:21" s="58" customFormat="1" ht="33" x14ac:dyDescent="0.25">
      <c r="B35" s="145" t="s">
        <v>402</v>
      </c>
      <c r="C35" s="34"/>
      <c r="D35" s="32"/>
      <c r="E35" s="32"/>
      <c r="F35" s="40"/>
      <c r="G35" s="60"/>
      <c r="H35" s="43"/>
      <c r="I35" s="43"/>
      <c r="J35" s="43"/>
      <c r="K35" s="43"/>
      <c r="L35" s="43"/>
      <c r="M35" s="169"/>
      <c r="N35" s="140"/>
      <c r="O35" s="61"/>
      <c r="P35" s="57"/>
      <c r="Q35" s="62"/>
      <c r="R35" s="57"/>
      <c r="S35" s="274"/>
      <c r="T35" s="130"/>
      <c r="U35" s="135" t="s">
        <v>876</v>
      </c>
    </row>
    <row r="36" spans="2:21" s="58" customFormat="1" ht="33" x14ac:dyDescent="0.25">
      <c r="B36" s="145" t="s">
        <v>403</v>
      </c>
      <c r="C36" s="34"/>
      <c r="D36" s="32"/>
      <c r="E36" s="32"/>
      <c r="F36" s="40"/>
      <c r="G36" s="60"/>
      <c r="H36" s="43"/>
      <c r="I36" s="43"/>
      <c r="J36" s="43"/>
      <c r="K36" s="43"/>
      <c r="L36" s="43"/>
      <c r="M36" s="56"/>
      <c r="N36" s="141"/>
      <c r="O36" s="61"/>
      <c r="P36" s="57"/>
      <c r="Q36" s="62"/>
      <c r="R36" s="57"/>
      <c r="S36" s="274"/>
      <c r="T36" s="130"/>
      <c r="U36" s="135" t="s">
        <v>877</v>
      </c>
    </row>
    <row r="37" spans="2:21" s="58" customFormat="1" ht="16.5" x14ac:dyDescent="0.25">
      <c r="B37" s="144" t="s">
        <v>637</v>
      </c>
      <c r="C37" s="34"/>
      <c r="D37" s="32"/>
      <c r="E37" s="32"/>
      <c r="F37" s="40"/>
      <c r="G37" s="60"/>
      <c r="H37" s="157"/>
      <c r="I37" s="157"/>
      <c r="J37" s="43"/>
      <c r="K37" s="43"/>
      <c r="L37" s="43"/>
      <c r="M37" s="139"/>
      <c r="N37" s="139"/>
      <c r="O37" s="67" t="s">
        <v>878</v>
      </c>
      <c r="P37" s="68"/>
      <c r="Q37" s="69"/>
      <c r="R37" s="57"/>
      <c r="S37" s="274"/>
      <c r="T37" s="57"/>
      <c r="U37" s="133"/>
    </row>
    <row r="38" spans="2:21" s="58" customFormat="1" ht="16.5" x14ac:dyDescent="0.25">
      <c r="B38" s="144" t="s">
        <v>489</v>
      </c>
      <c r="C38" s="34"/>
      <c r="D38" s="32"/>
      <c r="E38" s="32"/>
      <c r="F38" s="40"/>
      <c r="G38" s="60"/>
      <c r="H38" s="43"/>
      <c r="I38" s="43"/>
      <c r="J38" s="43"/>
      <c r="K38" s="43"/>
      <c r="L38" s="43"/>
      <c r="M38" s="56"/>
      <c r="N38" s="56"/>
      <c r="O38" s="67">
        <v>95</v>
      </c>
      <c r="P38" s="57"/>
      <c r="Q38" s="62"/>
      <c r="R38" s="68"/>
      <c r="S38" s="274"/>
      <c r="T38" s="68">
        <v>96</v>
      </c>
      <c r="U38" s="133"/>
    </row>
    <row r="39" spans="2:21" s="58" customFormat="1" ht="33" x14ac:dyDescent="0.25">
      <c r="B39" s="144" t="s">
        <v>7</v>
      </c>
      <c r="C39" s="34"/>
      <c r="D39" s="32"/>
      <c r="E39" s="32"/>
      <c r="F39" s="40"/>
      <c r="G39" s="60"/>
      <c r="H39" s="43"/>
      <c r="I39" s="43"/>
      <c r="J39" s="43"/>
      <c r="K39" s="43"/>
      <c r="L39" s="43"/>
      <c r="M39" s="56"/>
      <c r="N39" s="56"/>
      <c r="O39" s="61"/>
      <c r="P39" s="68" t="s">
        <v>779</v>
      </c>
      <c r="Q39" s="69">
        <v>101</v>
      </c>
      <c r="R39" s="57"/>
      <c r="S39" s="274"/>
      <c r="T39" s="68">
        <v>99</v>
      </c>
      <c r="U39" s="133"/>
    </row>
    <row r="40" spans="2:21" s="58" customFormat="1" ht="66" x14ac:dyDescent="0.25">
      <c r="B40" s="144" t="s">
        <v>5</v>
      </c>
      <c r="C40" s="34"/>
      <c r="D40" s="32"/>
      <c r="E40" s="32"/>
      <c r="F40" s="40"/>
      <c r="G40" s="60"/>
      <c r="H40" s="43"/>
      <c r="I40" s="43"/>
      <c r="J40" s="43"/>
      <c r="K40" s="43"/>
      <c r="L40" s="43"/>
      <c r="M40" s="56"/>
      <c r="N40" s="56"/>
      <c r="O40" s="67" t="s">
        <v>879</v>
      </c>
      <c r="P40" s="68">
        <v>102</v>
      </c>
      <c r="Q40" s="62"/>
      <c r="R40" s="57"/>
      <c r="S40" s="274"/>
      <c r="T40" s="57"/>
      <c r="U40" s="133"/>
    </row>
    <row r="41" spans="2:21" s="58" customFormat="1" ht="33" x14ac:dyDescent="0.25">
      <c r="B41" s="146" t="s">
        <v>73</v>
      </c>
      <c r="C41" s="60"/>
      <c r="D41" s="43"/>
      <c r="E41" s="43"/>
      <c r="F41" s="45"/>
      <c r="G41" s="70">
        <v>113</v>
      </c>
      <c r="H41" s="157">
        <v>113</v>
      </c>
      <c r="I41" s="43"/>
      <c r="J41" s="43"/>
      <c r="K41" s="157">
        <v>113</v>
      </c>
      <c r="L41" s="43"/>
      <c r="M41" s="56"/>
      <c r="N41" s="156">
        <v>113</v>
      </c>
      <c r="O41" s="61"/>
      <c r="P41" s="57"/>
      <c r="Q41" s="62"/>
      <c r="R41" s="57"/>
      <c r="S41" s="274"/>
      <c r="T41" s="68" t="s">
        <v>880</v>
      </c>
      <c r="U41" s="133"/>
    </row>
    <row r="42" spans="2:21" s="58" customFormat="1" ht="16.5" x14ac:dyDescent="0.25">
      <c r="B42" s="143" t="s">
        <v>13</v>
      </c>
      <c r="C42" s="60"/>
      <c r="D42" s="43"/>
      <c r="E42" s="43"/>
      <c r="F42" s="45"/>
      <c r="G42" s="171"/>
      <c r="H42" s="43"/>
      <c r="I42" s="43"/>
      <c r="J42" s="43"/>
      <c r="K42" s="43"/>
      <c r="L42" s="43"/>
      <c r="M42" s="56"/>
      <c r="N42" s="56"/>
      <c r="O42" s="61"/>
      <c r="P42" s="57"/>
      <c r="Q42" s="62"/>
      <c r="R42" s="57"/>
      <c r="S42" s="274"/>
      <c r="T42" s="68">
        <v>114</v>
      </c>
      <c r="U42" s="133"/>
    </row>
    <row r="43" spans="2:21" s="58" customFormat="1" ht="16.5" x14ac:dyDescent="0.25">
      <c r="B43" s="227" t="s">
        <v>10</v>
      </c>
      <c r="C43" s="228"/>
      <c r="D43" s="229"/>
      <c r="E43" s="229"/>
      <c r="F43" s="230"/>
      <c r="G43" s="60"/>
      <c r="H43" s="43"/>
      <c r="I43" s="43"/>
      <c r="J43" s="43"/>
      <c r="K43" s="43"/>
      <c r="L43" s="43"/>
      <c r="M43" s="56"/>
      <c r="N43" s="56"/>
      <c r="O43" s="67">
        <v>115</v>
      </c>
      <c r="P43" s="68">
        <v>116</v>
      </c>
      <c r="Q43" s="62"/>
      <c r="R43" s="57"/>
      <c r="S43" s="274"/>
      <c r="T43" s="57"/>
      <c r="U43" s="133"/>
    </row>
    <row r="44" spans="2:21" s="58" customFormat="1" ht="17.25" thickBot="1" x14ac:dyDescent="0.3">
      <c r="B44" s="214" t="s">
        <v>906</v>
      </c>
      <c r="C44" s="215"/>
      <c r="D44" s="216"/>
      <c r="E44" s="216"/>
      <c r="F44" s="217"/>
      <c r="G44" s="218"/>
      <c r="H44" s="219"/>
      <c r="I44" s="219"/>
      <c r="J44" s="219"/>
      <c r="K44" s="219"/>
      <c r="L44" s="219"/>
      <c r="M44" s="169"/>
      <c r="N44" s="226">
        <v>118</v>
      </c>
      <c r="O44" s="220"/>
      <c r="P44" s="221"/>
      <c r="Q44" s="222"/>
      <c r="R44" s="223"/>
      <c r="S44" s="276"/>
      <c r="T44" s="224"/>
      <c r="U44" s="225"/>
    </row>
    <row r="45" spans="2:21" s="189" customFormat="1" ht="17.25" thickBot="1" x14ac:dyDescent="0.3">
      <c r="B45" s="170" t="s">
        <v>92</v>
      </c>
      <c r="C45" s="74">
        <v>1</v>
      </c>
      <c r="D45" s="72">
        <v>1</v>
      </c>
      <c r="E45" s="72">
        <v>1</v>
      </c>
      <c r="F45" s="73">
        <v>2</v>
      </c>
      <c r="G45" s="74">
        <v>11</v>
      </c>
      <c r="H45" s="72">
        <v>20</v>
      </c>
      <c r="I45" s="72">
        <v>9</v>
      </c>
      <c r="J45" s="72">
        <v>6</v>
      </c>
      <c r="K45" s="72">
        <v>4</v>
      </c>
      <c r="L45" s="72">
        <v>2</v>
      </c>
      <c r="M45" s="75">
        <v>3</v>
      </c>
      <c r="N45" s="75">
        <v>8</v>
      </c>
      <c r="O45" s="76">
        <v>21</v>
      </c>
      <c r="P45" s="77">
        <v>5</v>
      </c>
      <c r="Q45" s="78">
        <v>1</v>
      </c>
      <c r="R45" s="77">
        <v>1</v>
      </c>
      <c r="S45" s="277">
        <v>1</v>
      </c>
      <c r="T45" s="136">
        <v>9</v>
      </c>
      <c r="U45" s="77">
        <v>19</v>
      </c>
    </row>
    <row r="46" spans="2:21" s="58" customFormat="1" ht="16.899999999999999" x14ac:dyDescent="0.3">
      <c r="B46" s="162"/>
      <c r="C46" s="79"/>
      <c r="D46" s="79"/>
      <c r="E46" s="79"/>
      <c r="F46" s="79"/>
      <c r="G46" s="79"/>
      <c r="H46" s="79"/>
      <c r="I46" s="79"/>
      <c r="J46" s="79"/>
      <c r="K46" s="79"/>
      <c r="L46" s="79"/>
      <c r="M46" s="79"/>
      <c r="N46" s="79"/>
      <c r="O46" s="79"/>
      <c r="P46" s="79"/>
      <c r="Q46" s="79"/>
      <c r="R46" s="79"/>
      <c r="S46" s="278"/>
      <c r="T46" s="79"/>
    </row>
    <row r="47" spans="2:21" s="58" customFormat="1" ht="16.5" x14ac:dyDescent="0.25">
      <c r="B47" s="344" t="s">
        <v>94</v>
      </c>
      <c r="C47" s="344"/>
      <c r="D47" s="344"/>
      <c r="E47" s="344"/>
      <c r="F47" s="344"/>
      <c r="G47" s="344"/>
      <c r="H47" s="344"/>
      <c r="I47" s="344"/>
      <c r="J47" s="344"/>
      <c r="K47" s="344"/>
      <c r="L47" s="344"/>
      <c r="M47" s="344"/>
      <c r="N47" s="344"/>
      <c r="O47" s="344"/>
      <c r="P47" s="344"/>
      <c r="Q47" s="344"/>
      <c r="R47" s="344"/>
      <c r="S47" s="344"/>
      <c r="T47" s="344"/>
    </row>
    <row r="48" spans="2:21" ht="16.5" x14ac:dyDescent="0.25">
      <c r="B48" s="344" t="s">
        <v>540</v>
      </c>
      <c r="C48" s="344"/>
      <c r="D48" s="344"/>
      <c r="E48" s="344"/>
      <c r="F48" s="344"/>
      <c r="G48" s="344"/>
      <c r="H48" s="344"/>
      <c r="I48" s="344"/>
      <c r="J48" s="344"/>
      <c r="K48" s="344"/>
    </row>
    <row r="59" spans="2:20" s="2" customFormat="1" ht="15.6" x14ac:dyDescent="0.3">
      <c r="B59" s="6"/>
      <c r="C59" s="8"/>
      <c r="D59" s="8"/>
      <c r="E59" s="8"/>
      <c r="F59" s="8"/>
      <c r="G59" s="8"/>
      <c r="H59" s="8"/>
      <c r="I59" s="8"/>
      <c r="J59" s="8"/>
      <c r="K59" s="8"/>
      <c r="L59" s="8"/>
      <c r="M59" s="8"/>
      <c r="N59" s="8"/>
      <c r="O59" s="8"/>
      <c r="P59" s="8"/>
      <c r="Q59" s="8"/>
      <c r="R59" s="8"/>
      <c r="S59" s="272"/>
      <c r="T59" s="8"/>
    </row>
    <row r="78" spans="2:20" s="2" customFormat="1" x14ac:dyDescent="0.25">
      <c r="B78" s="6"/>
      <c r="C78" s="8"/>
      <c r="D78" s="8"/>
      <c r="E78" s="8"/>
      <c r="F78" s="8"/>
      <c r="G78" s="8"/>
      <c r="H78" s="8"/>
      <c r="I78" s="8"/>
      <c r="J78" s="8"/>
      <c r="K78" s="8"/>
      <c r="L78" s="8"/>
      <c r="M78" s="8"/>
      <c r="N78" s="8"/>
      <c r="O78" s="8"/>
      <c r="P78" s="8"/>
      <c r="Q78" s="8"/>
      <c r="R78" s="8"/>
      <c r="S78" s="272"/>
      <c r="T78" s="8"/>
    </row>
    <row r="106" spans="2:20" s="2" customFormat="1" x14ac:dyDescent="0.25">
      <c r="B106" s="6"/>
      <c r="C106" s="8"/>
      <c r="D106" s="8"/>
      <c r="E106" s="8"/>
      <c r="F106" s="8"/>
      <c r="G106" s="8"/>
      <c r="H106" s="8"/>
      <c r="I106" s="8"/>
      <c r="J106" s="8"/>
      <c r="K106" s="8"/>
      <c r="L106" s="8"/>
      <c r="M106" s="8"/>
      <c r="N106" s="8"/>
      <c r="O106" s="8"/>
      <c r="P106" s="8"/>
      <c r="Q106" s="8"/>
      <c r="R106" s="8"/>
      <c r="S106" s="272"/>
      <c r="T106" s="8"/>
    </row>
    <row r="107" spans="2:20" s="2" customFormat="1" x14ac:dyDescent="0.25">
      <c r="B107" s="6"/>
      <c r="C107" s="8"/>
      <c r="D107" s="8"/>
      <c r="E107" s="8"/>
      <c r="F107" s="8"/>
      <c r="G107" s="8"/>
      <c r="H107" s="8"/>
      <c r="I107" s="8"/>
      <c r="J107" s="8"/>
      <c r="K107" s="8"/>
      <c r="L107" s="8"/>
      <c r="M107" s="8"/>
      <c r="N107" s="8"/>
      <c r="O107" s="8"/>
      <c r="P107" s="8"/>
      <c r="Q107" s="8"/>
      <c r="R107" s="8"/>
      <c r="S107" s="272"/>
      <c r="T107" s="8"/>
    </row>
    <row r="108" spans="2:20" s="2" customFormat="1" x14ac:dyDescent="0.25">
      <c r="B108" s="6"/>
      <c r="C108" s="8"/>
      <c r="D108" s="8"/>
      <c r="E108" s="8"/>
      <c r="F108" s="8"/>
      <c r="G108" s="8"/>
      <c r="H108" s="8"/>
      <c r="I108" s="8"/>
      <c r="J108" s="8"/>
      <c r="K108" s="8"/>
      <c r="L108" s="8"/>
      <c r="M108" s="8"/>
      <c r="N108" s="8"/>
      <c r="O108" s="8"/>
      <c r="P108" s="8"/>
      <c r="Q108" s="8"/>
      <c r="R108" s="8"/>
      <c r="S108" s="272"/>
      <c r="T108" s="8"/>
    </row>
    <row r="111" spans="2:20" s="2" customFormat="1" x14ac:dyDescent="0.25">
      <c r="B111" s="6"/>
      <c r="C111" s="8"/>
      <c r="D111" s="8"/>
      <c r="E111" s="8"/>
      <c r="F111" s="8"/>
      <c r="G111" s="8"/>
      <c r="H111" s="8"/>
      <c r="I111" s="8"/>
      <c r="J111" s="8"/>
      <c r="K111" s="8"/>
      <c r="L111" s="8"/>
      <c r="M111" s="8"/>
      <c r="N111" s="8"/>
      <c r="O111" s="8"/>
      <c r="P111" s="8"/>
      <c r="Q111" s="8"/>
      <c r="R111" s="8"/>
      <c r="S111" s="272"/>
      <c r="T111" s="8"/>
    </row>
    <row r="115" spans="2:20" s="2" customFormat="1" x14ac:dyDescent="0.25">
      <c r="B115" s="6"/>
      <c r="C115" s="8"/>
      <c r="D115" s="8"/>
      <c r="E115" s="8"/>
      <c r="F115" s="8"/>
      <c r="G115" s="8"/>
      <c r="H115" s="8"/>
      <c r="I115" s="8"/>
      <c r="J115" s="8"/>
      <c r="K115" s="8"/>
      <c r="L115" s="8"/>
      <c r="M115" s="8"/>
      <c r="N115" s="8"/>
      <c r="O115" s="8"/>
      <c r="P115" s="8"/>
      <c r="Q115" s="8"/>
      <c r="R115" s="8"/>
      <c r="S115" s="272"/>
      <c r="T115" s="8"/>
    </row>
    <row r="116" spans="2:20" s="2" customFormat="1" x14ac:dyDescent="0.25">
      <c r="B116" s="6"/>
      <c r="C116" s="8"/>
      <c r="D116" s="8"/>
      <c r="E116" s="8"/>
      <c r="F116" s="8"/>
      <c r="G116" s="8"/>
      <c r="H116" s="8"/>
      <c r="I116" s="8"/>
      <c r="J116" s="8"/>
      <c r="K116" s="8"/>
      <c r="L116" s="8"/>
      <c r="M116" s="8"/>
      <c r="N116" s="8"/>
      <c r="O116" s="8"/>
      <c r="P116" s="8"/>
      <c r="Q116" s="8"/>
      <c r="R116" s="8"/>
      <c r="S116" s="272"/>
      <c r="T116" s="8"/>
    </row>
    <row r="117" spans="2:20" s="2" customFormat="1" x14ac:dyDescent="0.25">
      <c r="B117" s="6"/>
      <c r="C117" s="8"/>
      <c r="D117" s="8"/>
      <c r="E117" s="8"/>
      <c r="F117" s="8"/>
      <c r="G117" s="8"/>
      <c r="H117" s="8"/>
      <c r="I117" s="8"/>
      <c r="J117" s="8"/>
      <c r="K117" s="8"/>
      <c r="L117" s="8"/>
      <c r="M117" s="8"/>
      <c r="N117" s="8"/>
      <c r="O117" s="8"/>
      <c r="P117" s="8"/>
      <c r="Q117" s="8"/>
      <c r="R117" s="8"/>
      <c r="S117" s="272"/>
      <c r="T117" s="8"/>
    </row>
    <row r="118" spans="2:20" s="2" customFormat="1" x14ac:dyDescent="0.25">
      <c r="B118" s="6"/>
      <c r="C118" s="8"/>
      <c r="D118" s="8"/>
      <c r="E118" s="8"/>
      <c r="F118" s="8"/>
      <c r="G118" s="8"/>
      <c r="H118" s="8"/>
      <c r="I118" s="8"/>
      <c r="J118" s="8"/>
      <c r="K118" s="8"/>
      <c r="L118" s="8"/>
      <c r="M118" s="8"/>
      <c r="N118" s="8"/>
      <c r="O118" s="8"/>
      <c r="P118" s="8"/>
      <c r="Q118" s="8"/>
      <c r="R118" s="8"/>
      <c r="S118" s="272"/>
      <c r="T118" s="8"/>
    </row>
    <row r="119" spans="2:20" s="2" customFormat="1" x14ac:dyDescent="0.25">
      <c r="B119" s="6"/>
      <c r="C119" s="8"/>
      <c r="D119" s="8"/>
      <c r="E119" s="8"/>
      <c r="F119" s="8"/>
      <c r="G119" s="8"/>
      <c r="H119" s="8"/>
      <c r="I119" s="8"/>
      <c r="J119" s="8"/>
      <c r="K119" s="8"/>
      <c r="L119" s="8"/>
      <c r="M119" s="8"/>
      <c r="N119" s="8"/>
      <c r="O119" s="8"/>
      <c r="P119" s="8"/>
      <c r="Q119" s="8"/>
      <c r="R119" s="8"/>
      <c r="S119" s="272"/>
      <c r="T119" s="8"/>
    </row>
    <row r="120" spans="2:20" s="2" customFormat="1" x14ac:dyDescent="0.25">
      <c r="B120" s="6"/>
      <c r="C120" s="8"/>
      <c r="D120" s="8"/>
      <c r="E120" s="8"/>
      <c r="F120" s="8"/>
      <c r="G120" s="8"/>
      <c r="H120" s="8"/>
      <c r="I120" s="8"/>
      <c r="J120" s="8"/>
      <c r="K120" s="8"/>
      <c r="L120" s="8"/>
      <c r="M120" s="8"/>
      <c r="N120" s="8"/>
      <c r="O120" s="8"/>
      <c r="P120" s="8"/>
      <c r="Q120" s="8"/>
      <c r="R120" s="8"/>
      <c r="S120" s="272"/>
      <c r="T120" s="8"/>
    </row>
    <row r="121" spans="2:20" s="2" customFormat="1" x14ac:dyDescent="0.25">
      <c r="B121" s="6"/>
      <c r="C121" s="8"/>
      <c r="D121" s="8"/>
      <c r="E121" s="8"/>
      <c r="F121" s="8"/>
      <c r="G121" s="8"/>
      <c r="H121" s="8"/>
      <c r="I121" s="8"/>
      <c r="J121" s="8"/>
      <c r="K121" s="8"/>
      <c r="L121" s="8"/>
      <c r="M121" s="8"/>
      <c r="N121" s="8"/>
      <c r="O121" s="8"/>
      <c r="P121" s="8"/>
      <c r="Q121" s="8"/>
      <c r="R121" s="8"/>
      <c r="S121" s="272"/>
      <c r="T121" s="8"/>
    </row>
    <row r="122" spans="2:20" s="2" customFormat="1" x14ac:dyDescent="0.25">
      <c r="B122" s="6"/>
      <c r="C122" s="8"/>
      <c r="D122" s="8"/>
      <c r="E122" s="8"/>
      <c r="F122" s="8"/>
      <c r="G122" s="8"/>
      <c r="H122" s="8"/>
      <c r="I122" s="8"/>
      <c r="J122" s="8"/>
      <c r="K122" s="8"/>
      <c r="L122" s="8"/>
      <c r="M122" s="8"/>
      <c r="N122" s="8"/>
      <c r="O122" s="8"/>
      <c r="P122" s="8"/>
      <c r="Q122" s="8"/>
      <c r="R122" s="8"/>
      <c r="S122" s="272"/>
      <c r="T122" s="8"/>
    </row>
    <row r="124" spans="2:20" s="3" customFormat="1" x14ac:dyDescent="0.25">
      <c r="B124" s="7"/>
      <c r="C124" s="9"/>
      <c r="D124" s="9"/>
      <c r="E124" s="9"/>
      <c r="F124" s="9"/>
      <c r="G124" s="9"/>
      <c r="H124" s="9"/>
      <c r="I124" s="9"/>
      <c r="J124" s="9"/>
      <c r="K124" s="9"/>
      <c r="L124" s="9"/>
      <c r="M124" s="9"/>
      <c r="N124" s="9"/>
      <c r="O124" s="9"/>
      <c r="P124" s="9"/>
      <c r="Q124" s="9"/>
      <c r="R124" s="9"/>
      <c r="S124" s="279"/>
      <c r="T124" s="9"/>
    </row>
  </sheetData>
  <customSheetViews>
    <customSheetView guid="{0579DC6C-7CAA-48EB-A238-9729EC75B93D}" scale="70" showPageBreaks="1">
      <selection activeCell="X7" sqref="X7"/>
      <pageMargins left="0.7" right="0.7" top="0.75" bottom="0.75" header="0.3" footer="0.3"/>
      <pageSetup paperSize="9" scale="55" orientation="landscape" r:id="rId1"/>
    </customSheetView>
  </customSheetViews>
  <mergeCells count="12">
    <mergeCell ref="U2:U3"/>
    <mergeCell ref="B47:T47"/>
    <mergeCell ref="B48:K48"/>
    <mergeCell ref="T2:T3"/>
    <mergeCell ref="S2:S3"/>
    <mergeCell ref="C2:F2"/>
    <mergeCell ref="B2:B3"/>
    <mergeCell ref="O2:O3"/>
    <mergeCell ref="P2:P3"/>
    <mergeCell ref="Q2:Q3"/>
    <mergeCell ref="R2:R3"/>
    <mergeCell ref="G2:N2"/>
  </mergeCells>
  <pageMargins left="0.7" right="0.7" top="0.75" bottom="0.75" header="0.3" footer="0.3"/>
  <pageSetup paperSize="9" scale="44" orientation="landscape" r:id="rId2"/>
  <rowBreaks count="1" manualBreakCount="1">
    <brk id="19"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topLeftCell="B1" workbookViewId="0">
      <selection activeCell="E4" sqref="E4"/>
    </sheetView>
  </sheetViews>
  <sheetFormatPr defaultRowHeight="15" x14ac:dyDescent="0.25"/>
  <cols>
    <col min="2" max="2" width="4.5703125" customWidth="1"/>
    <col min="3" max="3" width="17.85546875" bestFit="1" customWidth="1"/>
    <col min="4" max="4" width="20.5703125" customWidth="1"/>
    <col min="5" max="5" width="147.28515625" customWidth="1"/>
  </cols>
  <sheetData>
    <row r="1" spans="2:5" x14ac:dyDescent="0.25">
      <c r="B1" s="354" t="s">
        <v>995</v>
      </c>
      <c r="C1" s="354"/>
      <c r="D1" s="354"/>
      <c r="E1" s="354"/>
    </row>
    <row r="2" spans="2:5" thickBot="1" x14ac:dyDescent="0.35"/>
    <row r="3" spans="2:5" x14ac:dyDescent="0.25">
      <c r="B3" s="281" t="s">
        <v>983</v>
      </c>
      <c r="C3" s="283" t="s">
        <v>971</v>
      </c>
      <c r="D3" s="285" t="s">
        <v>972</v>
      </c>
      <c r="E3" s="283" t="s">
        <v>973</v>
      </c>
    </row>
    <row r="4" spans="2:5" ht="255" x14ac:dyDescent="0.25">
      <c r="B4" s="282">
        <v>1</v>
      </c>
      <c r="C4" s="284" t="s">
        <v>984</v>
      </c>
      <c r="D4" s="286" t="s">
        <v>974</v>
      </c>
      <c r="E4" s="287" t="s">
        <v>994</v>
      </c>
    </row>
    <row r="5" spans="2:5" ht="358.15" customHeight="1" x14ac:dyDescent="0.25">
      <c r="B5" s="282">
        <v>2</v>
      </c>
      <c r="C5" s="284" t="s">
        <v>975</v>
      </c>
      <c r="D5" s="286" t="s">
        <v>976</v>
      </c>
      <c r="E5" s="287" t="s">
        <v>996</v>
      </c>
    </row>
    <row r="6" spans="2:5" ht="180" x14ac:dyDescent="0.25">
      <c r="B6" s="282">
        <v>3</v>
      </c>
      <c r="C6" s="284" t="s">
        <v>977</v>
      </c>
      <c r="D6" s="286" t="s">
        <v>978</v>
      </c>
      <c r="E6" s="287" t="s">
        <v>985</v>
      </c>
    </row>
    <row r="7" spans="2:5" ht="150" x14ac:dyDescent="0.25">
      <c r="B7" s="282">
        <v>5</v>
      </c>
      <c r="C7" s="284" t="s">
        <v>979</v>
      </c>
      <c r="D7" s="286" t="s">
        <v>980</v>
      </c>
      <c r="E7" s="287" t="s">
        <v>986</v>
      </c>
    </row>
    <row r="8" spans="2:5" ht="225" x14ac:dyDescent="0.25">
      <c r="B8" s="282">
        <v>6</v>
      </c>
      <c r="C8" s="284" t="s">
        <v>987</v>
      </c>
      <c r="D8" s="286" t="s">
        <v>981</v>
      </c>
      <c r="E8" s="287" t="s">
        <v>988</v>
      </c>
    </row>
    <row r="9" spans="2:5" ht="150" x14ac:dyDescent="0.25">
      <c r="B9" s="282">
        <v>7</v>
      </c>
      <c r="C9" s="284" t="s">
        <v>989</v>
      </c>
      <c r="D9" s="286" t="s">
        <v>982</v>
      </c>
      <c r="E9" s="287" t="s">
        <v>990</v>
      </c>
    </row>
    <row r="10" spans="2:5" ht="75" x14ac:dyDescent="0.25">
      <c r="B10" s="282">
        <v>8</v>
      </c>
      <c r="C10" s="284" t="s">
        <v>991</v>
      </c>
      <c r="D10" s="286" t="s">
        <v>992</v>
      </c>
      <c r="E10" s="287" t="s">
        <v>993</v>
      </c>
    </row>
    <row r="11" spans="2:5" x14ac:dyDescent="0.25">
      <c r="B11" s="280"/>
      <c r="C11" s="280"/>
      <c r="D11" s="280"/>
      <c r="E11" s="280"/>
    </row>
    <row r="12" spans="2:5" x14ac:dyDescent="0.25">
      <c r="B12" s="280"/>
      <c r="C12" s="280"/>
      <c r="D12" s="280"/>
      <c r="E12" s="280"/>
    </row>
    <row r="13" spans="2:5" x14ac:dyDescent="0.25">
      <c r="B13" s="280"/>
      <c r="C13" s="280"/>
      <c r="D13" s="280"/>
      <c r="E13" s="280"/>
    </row>
    <row r="14" spans="2:5" x14ac:dyDescent="0.25">
      <c r="B14" s="280"/>
      <c r="C14" s="280"/>
      <c r="D14" s="280"/>
      <c r="E14" s="280"/>
    </row>
    <row r="15" spans="2:5" x14ac:dyDescent="0.25">
      <c r="B15" s="280"/>
      <c r="C15" s="280"/>
      <c r="D15" s="280"/>
      <c r="E15" s="280"/>
    </row>
    <row r="16" spans="2:5" x14ac:dyDescent="0.25">
      <c r="B16" s="280"/>
      <c r="C16" s="280"/>
      <c r="D16" s="280"/>
      <c r="E16" s="280"/>
    </row>
    <row r="17" spans="2:5" x14ac:dyDescent="0.25">
      <c r="B17" s="280"/>
      <c r="C17" s="280"/>
      <c r="D17" s="280"/>
      <c r="E17" s="280"/>
    </row>
    <row r="18" spans="2:5" x14ac:dyDescent="0.25">
      <c r="B18" s="280"/>
      <c r="C18" s="280"/>
      <c r="D18" s="280"/>
      <c r="E18" s="280"/>
    </row>
    <row r="19" spans="2:5" x14ac:dyDescent="0.25">
      <c r="B19" s="280"/>
      <c r="C19" s="280"/>
      <c r="D19" s="280"/>
      <c r="E19" s="280"/>
    </row>
    <row r="20" spans="2:5" x14ac:dyDescent="0.25">
      <c r="B20" s="280"/>
      <c r="C20" s="280"/>
      <c r="D20" s="280"/>
      <c r="E20" s="280"/>
    </row>
    <row r="21" spans="2:5" x14ac:dyDescent="0.25">
      <c r="B21" s="280"/>
      <c r="C21" s="280"/>
      <c r="D21" s="280"/>
      <c r="E21" s="280"/>
    </row>
    <row r="22" spans="2:5" x14ac:dyDescent="0.25">
      <c r="B22" s="280"/>
      <c r="C22" s="280"/>
      <c r="D22" s="280"/>
      <c r="E22" s="280"/>
    </row>
    <row r="23" spans="2:5" x14ac:dyDescent="0.25">
      <c r="B23" s="280"/>
      <c r="C23" s="280"/>
      <c r="D23" s="280"/>
      <c r="E23" s="280"/>
    </row>
    <row r="24" spans="2:5" x14ac:dyDescent="0.25">
      <c r="B24" s="280"/>
      <c r="C24" s="280"/>
      <c r="D24" s="280"/>
      <c r="E24" s="280"/>
    </row>
    <row r="25" spans="2:5" x14ac:dyDescent="0.25">
      <c r="B25" s="280"/>
      <c r="C25" s="280"/>
      <c r="D25" s="280"/>
      <c r="E25" s="280"/>
    </row>
    <row r="26" spans="2:5" x14ac:dyDescent="0.25">
      <c r="B26" s="280"/>
      <c r="C26" s="280"/>
      <c r="D26" s="280"/>
      <c r="E26" s="280"/>
    </row>
    <row r="27" spans="2:5" x14ac:dyDescent="0.25">
      <c r="B27" s="280"/>
      <c r="C27" s="280"/>
      <c r="D27" s="280"/>
      <c r="E27" s="280"/>
    </row>
    <row r="28" spans="2:5" x14ac:dyDescent="0.25">
      <c r="B28" s="280"/>
      <c r="C28" s="280"/>
      <c r="D28" s="280"/>
      <c r="E28" s="280"/>
    </row>
    <row r="29" spans="2:5" x14ac:dyDescent="0.25">
      <c r="B29" s="280"/>
      <c r="C29" s="280"/>
      <c r="D29" s="280"/>
      <c r="E29" s="280"/>
    </row>
    <row r="30" spans="2:5" x14ac:dyDescent="0.25">
      <c r="B30" s="280"/>
      <c r="C30" s="280"/>
      <c r="D30" s="280"/>
      <c r="E30" s="280"/>
    </row>
    <row r="31" spans="2:5" x14ac:dyDescent="0.25">
      <c r="B31" s="280"/>
      <c r="C31" s="280"/>
      <c r="D31" s="280"/>
      <c r="E31" s="280"/>
    </row>
    <row r="32" spans="2:5" x14ac:dyDescent="0.25">
      <c r="B32" s="280"/>
      <c r="C32" s="280"/>
      <c r="D32" s="280"/>
      <c r="E32" s="280"/>
    </row>
    <row r="33" spans="2:5" x14ac:dyDescent="0.25">
      <c r="B33" s="280"/>
      <c r="C33" s="280"/>
      <c r="D33" s="280"/>
      <c r="E33" s="280"/>
    </row>
    <row r="34" spans="2:5" x14ac:dyDescent="0.25">
      <c r="B34" s="280"/>
      <c r="C34" s="280"/>
      <c r="D34" s="280"/>
      <c r="E34" s="280"/>
    </row>
    <row r="35" spans="2:5" x14ac:dyDescent="0.25">
      <c r="B35" s="280"/>
      <c r="C35" s="280"/>
      <c r="D35" s="280"/>
      <c r="E35" s="280"/>
    </row>
    <row r="36" spans="2:5" x14ac:dyDescent="0.25">
      <c r="B36" s="280"/>
      <c r="C36" s="280"/>
      <c r="D36" s="280"/>
      <c r="E36" s="280"/>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Лист1</vt:lpstr>
      <vt:lpstr>Акт. перечень</vt:lpstr>
      <vt:lpstr>Средства ФБ по направлениям</vt:lpstr>
      <vt:lpstr>Навигация по направлениям</vt:lpstr>
      <vt:lpstr>Фонды </vt:lpstr>
      <vt:lpstr>'Акт. перечень'!Область_печати</vt:lpstr>
      <vt:lpstr>'Навигация по направлениям'!Область_печати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User</cp:lastModifiedBy>
  <cp:lastPrinted>2019-04-12T10:01:07Z</cp:lastPrinted>
  <dcterms:created xsi:type="dcterms:W3CDTF">2016-06-02T13:52:16Z</dcterms:created>
  <dcterms:modified xsi:type="dcterms:W3CDTF">2019-09-26T05:21:28Z</dcterms:modified>
</cp:coreProperties>
</file>